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תפעול ומינהל\מכרזים והליכים תחרותיים\מכרזים 2023\1-23\"/>
    </mc:Choice>
  </mc:AlternateContent>
  <xr:revisionPtr revIDLastSave="0" documentId="8_{8C947E02-AAD7-4011-8922-43B9851863D2}" xr6:coauthVersionLast="47" xr6:coauthVersionMax="47" xr10:uidLastSave="{00000000-0000-0000-0000-000000000000}"/>
  <bookViews>
    <workbookView xWindow="-120" yWindow="-120" windowWidth="29040" windowHeight="15840" xr2:uid="{212414CB-7245-4CB6-A1B2-B10649506F8B}"/>
  </bookViews>
  <sheets>
    <sheet name="חדש" sheetId="1" r:id="rId1"/>
  </sheets>
  <definedNames>
    <definedName name="_xlnm._FilterDatabase" localSheetId="0" hidden="1">חדש!$A$2:$H$241</definedName>
    <definedName name="_xlnm.Print_Area" localSheetId="0">חדש!$A$1:$F$240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F44" i="1"/>
  <c r="F239" i="1"/>
  <c r="H23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8" i="1"/>
  <c r="H5" i="1"/>
  <c r="F5" i="1" l="1"/>
  <c r="F9" i="1"/>
  <c r="F10" i="1"/>
  <c r="F13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7" i="1"/>
  <c r="F48" i="1"/>
  <c r="F49" i="1"/>
  <c r="F50" i="1"/>
  <c r="F51" i="1"/>
  <c r="D52" i="1"/>
  <c r="H52" i="1" s="1"/>
  <c r="F53" i="1"/>
  <c r="F55" i="1"/>
  <c r="F56" i="1"/>
  <c r="F57" i="1"/>
  <c r="F58" i="1"/>
  <c r="F59" i="1"/>
  <c r="F61" i="1"/>
  <c r="F63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90" i="1"/>
  <c r="F92" i="1"/>
  <c r="F93" i="1"/>
  <c r="F94" i="1"/>
  <c r="F96" i="1"/>
  <c r="F97" i="1"/>
  <c r="F98" i="1"/>
  <c r="F99" i="1"/>
  <c r="F100" i="1"/>
  <c r="F102" i="1"/>
  <c r="F103" i="1"/>
  <c r="F104" i="1"/>
  <c r="F105" i="1"/>
  <c r="F107" i="1"/>
  <c r="F108" i="1"/>
  <c r="F112" i="1"/>
  <c r="F113" i="1"/>
  <c r="F114" i="1"/>
  <c r="F115" i="1"/>
  <c r="F118" i="1"/>
  <c r="F121" i="1"/>
  <c r="F123" i="1"/>
  <c r="F124" i="1"/>
  <c r="F126" i="1"/>
  <c r="F127" i="1"/>
  <c r="F128" i="1"/>
  <c r="F129" i="1"/>
  <c r="F130" i="1"/>
  <c r="F132" i="1"/>
  <c r="F133" i="1"/>
  <c r="F134" i="1"/>
  <c r="F136" i="1"/>
  <c r="F141" i="1"/>
  <c r="F142" i="1"/>
  <c r="F143" i="1"/>
  <c r="F144" i="1"/>
  <c r="F145" i="1"/>
  <c r="F146" i="1"/>
  <c r="F147" i="1"/>
  <c r="D148" i="1"/>
  <c r="H148" i="1" s="1"/>
  <c r="F149" i="1"/>
  <c r="F150" i="1"/>
  <c r="F151" i="1"/>
  <c r="F154" i="1"/>
  <c r="F155" i="1"/>
  <c r="F159" i="1"/>
  <c r="F161" i="1"/>
  <c r="F165" i="1"/>
  <c r="F166" i="1"/>
  <c r="F169" i="1"/>
  <c r="F171" i="1"/>
  <c r="F172" i="1"/>
  <c r="F173" i="1"/>
  <c r="F174" i="1"/>
  <c r="F176" i="1"/>
  <c r="F177" i="1"/>
  <c r="F179" i="1"/>
  <c r="F184" i="1"/>
  <c r="F185" i="1"/>
  <c r="F186" i="1"/>
  <c r="F187" i="1"/>
  <c r="F188" i="1"/>
  <c r="D189" i="1"/>
  <c r="F189" i="1" s="1"/>
  <c r="F192" i="1"/>
  <c r="F195" i="1"/>
  <c r="F196" i="1"/>
  <c r="F200" i="1"/>
  <c r="F203" i="1"/>
  <c r="F205" i="1"/>
  <c r="F206" i="1"/>
  <c r="F207" i="1"/>
  <c r="F209" i="1"/>
  <c r="F210" i="1"/>
  <c r="F211" i="1"/>
  <c r="F213" i="1"/>
  <c r="F217" i="1"/>
  <c r="F218" i="1"/>
  <c r="F219" i="1"/>
  <c r="F220" i="1"/>
  <c r="F221" i="1"/>
  <c r="F223" i="1"/>
  <c r="F224" i="1"/>
  <c r="F225" i="1"/>
  <c r="F226" i="1"/>
  <c r="F229" i="1"/>
  <c r="F230" i="1"/>
  <c r="F231" i="1"/>
  <c r="F232" i="1"/>
  <c r="F233" i="1"/>
  <c r="F234" i="1"/>
  <c r="F235" i="1"/>
  <c r="F236" i="1"/>
  <c r="F238" i="1"/>
  <c r="F148" i="1" l="1"/>
  <c r="F52" i="1"/>
  <c r="D190" i="1"/>
  <c r="H189" i="1"/>
  <c r="F190" i="1" l="1"/>
  <c r="F240" i="1" s="1"/>
  <c r="H190" i="1"/>
  <c r="H240" i="1" s="1"/>
  <c r="H241" i="1" l="1"/>
  <c r="F241" i="1"/>
</calcChain>
</file>

<file path=xl/sharedStrings.xml><?xml version="1.0" encoding="utf-8"?>
<sst xmlns="http://schemas.openxmlformats.org/spreadsheetml/2006/main" count="660" uniqueCount="455">
  <si>
    <t xml:space="preserve"> יח'</t>
  </si>
  <si>
    <t xml:space="preserve">שסתום אויר משולב חרושתי מאוגן בקוטר " 8  עם ציפוי אפוקסי כולל אוגן נגדי וזקף "8  </t>
  </si>
  <si>
    <t>06.57.03.4610</t>
  </si>
  <si>
    <t>קומפ'</t>
  </si>
  <si>
    <t>חיבור צינור פוליאתילן חדש לצינור קיים מכל סוג ע"י אוגנים לרבות תותבי אוגנים, אוגנים, אוגנים נגדיים, מחברי יצקת וכדומה בקוטר 500 מ"מ</t>
  </si>
  <si>
    <t>06.57.02.3329</t>
  </si>
  <si>
    <t>פרט חצר מגופים, כולל גידור, שער, הכל שלם ומושלם כמסומן בתוכניות. (גדר היקפית דוגמת קיים בכביש  2 )</t>
  </si>
  <si>
    <t>06.57.02.9916</t>
  </si>
  <si>
    <t>מגוף טריז בקוטר ''12 ציפוי פנים וחוץ אפוקסי, ציר נירוסטה 420, אוגנים נגדיים ברגים ואטמים</t>
  </si>
  <si>
    <t>06.57.02.3862</t>
  </si>
  <si>
    <t xml:space="preserve"> מטר</t>
  </si>
  <si>
    <t>סרט סימון פלסטי כחול ברוחב 10 ס"מ ובעובי 1 מ"מ עם כיתוב "קו מים" מונח בחפירה מעל צנרת מים</t>
  </si>
  <si>
    <t>06.57.02.3350</t>
  </si>
  <si>
    <t>מטר</t>
  </si>
  <si>
    <t>קו מים מפוליאתילן קשיח PE100   HDPE בקוטר 500 מ"מ דרג SDR11  16 מונח בעומק עד 4.0 מטר, כולל ספחים.</t>
  </si>
  <si>
    <t>06.57.02.2880</t>
  </si>
  <si>
    <t>פרט גמל' עילי כולל קטעי צנרת, 4 זוויות 90 מעלות, כולל ריתוכים וצביעות וכל האביזרים, בקוטר ''20.</t>
  </si>
  <si>
    <t>06.57.02.1350</t>
  </si>
  <si>
    <t>קו מים מפלדה בקוטר "28 ע.ד. "1/4 עם ציפוי פנימי מבטון וציפוי חיצוני משולב של עטיפת פלסטיק משוחלת תלת שכבתית +עטיפת בטון משורין (דחוס) בעומק עד 4.0 מטר.</t>
  </si>
  <si>
    <t>06.57.02.0655</t>
  </si>
  <si>
    <t>קו מים מפלדה בקוטר "12 ע.ד. "3/16 עם ציפוי פנימי מבטון וציפוי חיצוני משולב של עטיפת פלסטיק משוחלת תלת שכבתית + עטיפת בטון משורין (דחוס) מונח בעומק עד 1.50 מטר.</t>
  </si>
  <si>
    <t>06.57.02.0413</t>
  </si>
  <si>
    <t>אספקת מים</t>
  </si>
  <si>
    <t>06.57.02</t>
  </si>
  <si>
    <t>מערכות ביוב ואספקת מים</t>
  </si>
  <si>
    <t>06.57</t>
  </si>
  <si>
    <t>מ"ק</t>
  </si>
  <si>
    <t>הידוק מבוקר</t>
  </si>
  <si>
    <t>06.51.02.0060</t>
  </si>
  <si>
    <t>מ"ר</t>
  </si>
  <si>
    <t xml:space="preserve">הסדרת מדרונות, חפירה או מילוי מקומי בעובי עד 40 ס''מ עד לקבלת שיפוע מתוכנן, לרבות סילוק עודפי עפר, כמפורט במפרט המיוחד </t>
  </si>
  <si>
    <t>06.51.02.0035</t>
  </si>
  <si>
    <t xml:space="preserve"> מ"ק</t>
  </si>
  <si>
    <t xml:space="preserve">חול מיוצב בצמנט בתוספת % 8 צמנט </t>
  </si>
  <si>
    <t>06.51.02.0103</t>
  </si>
  <si>
    <t>חפירה לאורך הדרך והובלת החומר החפור לאזורי מילוי</t>
  </si>
  <si>
    <t>06.51.02.0010</t>
  </si>
  <si>
    <t>עבודות עפר</t>
  </si>
  <si>
    <t>06.51.02</t>
  </si>
  <si>
    <t xml:space="preserve">טון   </t>
  </si>
  <si>
    <t xml:space="preserve">מוטות פלדה מצולעים רתיכים מסוג פ- 500W  לזיון בטון לפי ת"י 4466/חלק3, בכול הקטרים והאורכים </t>
  </si>
  <si>
    <t>06.02.01.0824</t>
  </si>
  <si>
    <t>בטון בעל חוזק מבוקר נמוך (C.L.S.M)</t>
  </si>
  <si>
    <t>06.02.01.0802</t>
  </si>
  <si>
    <t>תוספת מחיר עבור בטון ב-40 במקום ב-30</t>
  </si>
  <si>
    <t>06.02.01.0740</t>
  </si>
  <si>
    <t>מרצפי בטון ומשטחי בטון ב-30 בעוביים כלשהם</t>
  </si>
  <si>
    <t>06.02.01.0110</t>
  </si>
  <si>
    <t>בטון רזה יצוק מתחת לאלמנטים מבניים</t>
  </si>
  <si>
    <t>06.02.01.0010</t>
  </si>
  <si>
    <t>עבודות בטון יצוק באתר</t>
  </si>
  <si>
    <t>06.02.01</t>
  </si>
  <si>
    <t>קו מים</t>
  </si>
  <si>
    <t>06</t>
  </si>
  <si>
    <t xml:space="preserve">מטר   </t>
  </si>
  <si>
    <t>יריעות גיאוטקסטיל מקבוצה 1 כמוגדר בטבלה 51.07.02.01 לניקוז אורכי יריעה לא ארוגה</t>
  </si>
  <si>
    <t>05.51.07.0030</t>
  </si>
  <si>
    <t>מוצרים גיאוסינתטיים</t>
  </si>
  <si>
    <t>05.51.07</t>
  </si>
  <si>
    <t xml:space="preserve">מ"ק   </t>
  </si>
  <si>
    <t>אבנים בגודל מ -70 עד 90 ס"מ במשקל 1.2 - 0.9 טון</t>
  </si>
  <si>
    <t>05.51.05.2816</t>
  </si>
  <si>
    <t xml:space="preserve">תערובת אבנים בגודל 10-35 ס"מ, דרישות המינימום לגבי האבנים הן: אבן קשה, הומוגנית, ללא סדקים ובקיעים.  על האבנים להיות נקיות מחומרים אורגניים ו/או עפר </t>
  </si>
  <si>
    <t>05.51.05.2807</t>
  </si>
  <si>
    <t>צינורות ניקוז מבטון דרג 5 אטומים למים בעלי תו תקן ת''י 27 בקוטר 125 ס''מ בעומק עד 2.0 מ'.</t>
  </si>
  <si>
    <t>05.51.05.0795</t>
  </si>
  <si>
    <t>עבודות ניקוז ומניעת סחף</t>
  </si>
  <si>
    <t>05.51.05</t>
  </si>
  <si>
    <t xml:space="preserve">מילוי מובא למבנים/מעברים תחתיים  (חומר א) </t>
  </si>
  <si>
    <t>05.51.02.0140</t>
  </si>
  <si>
    <t xml:space="preserve">מ"ר   </t>
  </si>
  <si>
    <t xml:space="preserve">הכנת תחתית החפירה למבנים/מעברים תחתיים והידוקה </t>
  </si>
  <si>
    <t>05.51.02.0120</t>
  </si>
  <si>
    <t>חפירה למבנים/מעברים תחתיים</t>
  </si>
  <si>
    <t>05.51.02.0110</t>
  </si>
  <si>
    <t xml:space="preserve">הערה  </t>
  </si>
  <si>
    <t xml:space="preserve">עבודות עפר למעבירי מים ולמעברים תחתיים </t>
  </si>
  <si>
    <t>05.51.02.0105</t>
  </si>
  <si>
    <t>מילוי מובא להחלפת קרקע</t>
  </si>
  <si>
    <t>05.51.02.0083</t>
  </si>
  <si>
    <t xml:space="preserve">עבודות חפירה ובניית סוללות כביש </t>
  </si>
  <si>
    <t>05.51.02.0005</t>
  </si>
  <si>
    <t xml:space="preserve"> עבודות עפר</t>
  </si>
  <si>
    <t>05.51.02</t>
  </si>
  <si>
    <t xml:space="preserve">פירוק והריסת אלמנטים שונים מבטון מזוין </t>
  </si>
  <si>
    <t>05.51.01.1201</t>
  </si>
  <si>
    <t xml:space="preserve">אלמנטים מבניים שונים </t>
  </si>
  <si>
    <t>05.51.01.1126</t>
  </si>
  <si>
    <t xml:space="preserve"> עבודות הכנה</t>
  </si>
  <si>
    <t>05.51.01</t>
  </si>
  <si>
    <t>עבודות סלילה</t>
  </si>
  <si>
    <t>איטום תקרת בטון  ומרצפים במעביר מים במערכת הכוללת פריימר ביטומני, ביטומן מנושף המיושם בחם המכונה ביטומן 40/50 בעובי 2 מ"מ ויריעות ביטומניות אלסטומריות משוריינות בעובי 4 מ''מ, דגם M גמר חול, כולל חיתוכים, חפיות, ריתוכים וכל החומרים והמלאכות הדרושים.  (עבור אלמנטים אנכיים)</t>
  </si>
  <si>
    <t>05.05.01.0052</t>
  </si>
  <si>
    <t xml:space="preserve">איטום פני בטון של רכיבים הבאים במגע עם קרקע במערכת איטום ביטומנית רב רכיבית  מאושרת המיושמת בקר כולל פריימר תואם בעובי (שכבה יבשה ) של 4.0 מ"מ (מינ' בנק' מדידה 3.5 מ"מ)  </t>
  </si>
  <si>
    <t>05.05.01.0021</t>
  </si>
  <si>
    <t xml:space="preserve"> עבודות איטום</t>
  </si>
  <si>
    <t>05.05.01</t>
  </si>
  <si>
    <t>05.05</t>
  </si>
  <si>
    <t>05.02.01.0824</t>
  </si>
  <si>
    <t xml:space="preserve">רכיבי פלדת זיון </t>
  </si>
  <si>
    <t>05.02.01.0805</t>
  </si>
  <si>
    <t xml:space="preserve">תוספת למחיר הבטון עבור שימוש מוספי הגנה בפני כלורידים ,סולפטים ובקרקעות אגרסיביים בהתאם להוראות המפרט הטכני המיוחד </t>
  </si>
  <si>
    <t>05.02.01.0765</t>
  </si>
  <si>
    <t>05.02.01.0740</t>
  </si>
  <si>
    <t xml:space="preserve">קורות תחתונות (קורות שן) של מרצפי בטון מעבירים תחתיים מבטון ב-30 בחתך כלשהו </t>
  </si>
  <si>
    <t>05.02.01.0706</t>
  </si>
  <si>
    <t xml:space="preserve">מרצפי בטון ב-30 למעבירים תחתיים, בעוביים שונים </t>
  </si>
  <si>
    <t>05.02.01.0703</t>
  </si>
  <si>
    <t>אלמנט בטון ב-30 לחיבור בין מעביר חדש לקיים</t>
  </si>
  <si>
    <t>05.02.01.0701</t>
  </si>
  <si>
    <t>קירות כנפיים מבטון ב-30 בחתכים כלשהם.</t>
  </si>
  <si>
    <t>05.02.01.0610</t>
  </si>
  <si>
    <t>בטון רזה יצוק מתחת לאלמנטים מבניים והגנה על איטום</t>
  </si>
  <si>
    <t>05.02.01.0010</t>
  </si>
  <si>
    <t xml:space="preserve">רכיבי בטון </t>
  </si>
  <si>
    <t>05.02.01.0005</t>
  </si>
  <si>
    <t>05.02.01</t>
  </si>
  <si>
    <t>05.02</t>
  </si>
  <si>
    <t>הארכת מעביר צינורי 14</t>
  </si>
  <si>
    <t>05</t>
  </si>
  <si>
    <t>04.51.07.0030</t>
  </si>
  <si>
    <t>04.51.07</t>
  </si>
  <si>
    <t>04.51.05.2816</t>
  </si>
  <si>
    <t>04.51.05.2807</t>
  </si>
  <si>
    <t>04.51.05</t>
  </si>
  <si>
    <t>04.51.02.0150</t>
  </si>
  <si>
    <t xml:space="preserve">מילוי חוזר למבנים/מעברים תחתיים והידוקו </t>
  </si>
  <si>
    <t>04.51.02.0130</t>
  </si>
  <si>
    <t>04.51.02.0120</t>
  </si>
  <si>
    <t>04.51.02.0110</t>
  </si>
  <si>
    <t>04.51.02.0105</t>
  </si>
  <si>
    <t>04.51.02.0083</t>
  </si>
  <si>
    <t>04.51.02.0005</t>
  </si>
  <si>
    <t>04.51.02</t>
  </si>
  <si>
    <t xml:space="preserve">ניסור רכיבי בטון כלשהם עד עובי 40 ס"מ </t>
  </si>
  <si>
    <t>04.51.01.1205</t>
  </si>
  <si>
    <t>04.51.01.1201</t>
  </si>
  <si>
    <t>04.51.01.1126</t>
  </si>
  <si>
    <t>עבודות הכנה</t>
  </si>
  <si>
    <t>04.51.01</t>
  </si>
  <si>
    <t>04.51</t>
  </si>
  <si>
    <t>צינור בדיקה מפלדה בקוטר ''2.5</t>
  </si>
  <si>
    <t>04.23.01.0650</t>
  </si>
  <si>
    <t xml:space="preserve">שונות </t>
  </si>
  <si>
    <t>04.23.01.0645</t>
  </si>
  <si>
    <t xml:space="preserve">כלונס אנכי יצוק באתר מבטון ב-40  עם שימוש בתרחיף בנטונייט בקוטר 60 ס''מ </t>
  </si>
  <si>
    <t>04.23.01.0311</t>
  </si>
  <si>
    <t xml:space="preserve">כלונסאות עם שימוש בתרחיף בנטונייט </t>
  </si>
  <si>
    <t>04.23.01.0295</t>
  </si>
  <si>
    <t>ביסוס עמוק כלונסאות קדוחים וקירות ביסוס</t>
  </si>
  <si>
    <t>04.23.01</t>
  </si>
  <si>
    <t>04.23</t>
  </si>
  <si>
    <t xml:space="preserve">איטום תקרת\רצפת בטון במעביר מים במערכת הכוללת פריימר ביטומני, ביטומן מנושף המיושם בחם המכונה ביטומן 40/50 בעובי 2 מ"מ ויריעות ביטומניות אלסטומריות משוריינות בעובי 4 מ''מ, דגם M גמר חול, כולל חיתוכים, חפיות, ריתוכים וכל החומרים והמלאכות הדרושים. </t>
  </si>
  <si>
    <t>04.05.01.0052</t>
  </si>
  <si>
    <t>איטום פני בטון של רכיבים הבאים במגע עם קרקע במערכת איטום ביטומנית רב רכיבית  מאושרת המיושמת בקר כולל פריימר תואם בעובי (שכבה יבשה ) של 4.0 מ"מ (מינ' בנק' מדידה 3.5 מ"מ)  (עבור אלמנטים אנכיים)</t>
  </si>
  <si>
    <t>04.05.01.0021</t>
  </si>
  <si>
    <t>עבודות איטום</t>
  </si>
  <si>
    <t>04.05.01</t>
  </si>
  <si>
    <t>מישקי התפשטות מישקי הפרדה</t>
  </si>
  <si>
    <t>04.02.01.1050</t>
  </si>
  <si>
    <t>04.02.01.0824</t>
  </si>
  <si>
    <t>04.02.01.0765</t>
  </si>
  <si>
    <t>04.02.01.0740</t>
  </si>
  <si>
    <t>רולקות בטון ב- 30 משולשות במידות 10X10 ס''מ</t>
  </si>
  <si>
    <t>04.02.01.0730</t>
  </si>
  <si>
    <t>04.02.01.0706</t>
  </si>
  <si>
    <t>04.02.01.0703</t>
  </si>
  <si>
    <t xml:space="preserve">מובל מלבני לניקוז מבטון ב-30 במידות שונות ובעומק כלשהו כולל יסודות, רצפה, קירות, קורות עליונות ותחתונות ותקרות. </t>
  </si>
  <si>
    <t>04.02.01.0700</t>
  </si>
  <si>
    <t>04.02.01.0610</t>
  </si>
  <si>
    <t>קורות ראש מבטון ב-30  בחתכים כלשהם, יצוקות במפלס עליון קירות חפורים (''Slurry'') או כלונסאות</t>
  </si>
  <si>
    <t>04.02.01.0080</t>
  </si>
  <si>
    <t>בטון רזה יצוק מתחת לאלמנטים מבניים והגנה על האיטום</t>
  </si>
  <si>
    <t>04.02.01.0010</t>
  </si>
  <si>
    <t>04.02.01.0005</t>
  </si>
  <si>
    <t>04.02.01</t>
  </si>
  <si>
    <t>04.02</t>
  </si>
  <si>
    <t xml:space="preserve">הארכת מעביר מלבני  13 </t>
  </si>
  <si>
    <t>04</t>
  </si>
  <si>
    <t>הקצב להסדרי תנועה זמניים לבטיחות באתרי עבודה (10 חודשים)</t>
  </si>
  <si>
    <t>03.51.35.0900</t>
  </si>
  <si>
    <t>הסדרי תנועה זמניים לבטיחות באתרי עבודה</t>
  </si>
  <si>
    <t>03.51.35</t>
  </si>
  <si>
    <t>יח'</t>
  </si>
  <si>
    <t>הסרת סמן מחזיר-אור מותקן בהדבקה וסילוקו</t>
  </si>
  <si>
    <t>03.51.34.0510</t>
  </si>
  <si>
    <t>סמן מחזיר-אור דו-צדדי מחומר פלסטי מותקן בהדבקה</t>
  </si>
  <si>
    <t>03.51.34.0425</t>
  </si>
  <si>
    <t>סמן מחזיר-אור חד-צדדי מחומר פלסטי מותקן בהדבקה</t>
  </si>
  <si>
    <t>03.51.34.0420</t>
  </si>
  <si>
    <t>אביזרי בטיחות להתקנה קבועה</t>
  </si>
  <si>
    <t>03.51.34</t>
  </si>
  <si>
    <t>מ''ר</t>
  </si>
  <si>
    <t>הסרה מכנית של סימונים בצבע חד-רכיבי מסוג כלשהו ובמקום כלשהו, ברוחב של הפס הקיים בתוספת של 2.5 ס"מ מכל צד באמצעות לחץ מים גבוה  (שטח החצים יחושב בהתאם לטבלה מס' 51.32.08.01 במפרט)</t>
  </si>
  <si>
    <t>03.51.32.2409</t>
  </si>
  <si>
    <t>צביעת שטחים בצבע חד רכיבי גוון לבן/צהוב/כתום (''קוביות'', קווי-עצירה, איי-תנועה, פסים למעבר חציה, וחיצים) , כולל אחריות ל-6 חודשים</t>
  </si>
  <si>
    <t>03.51.32.1790</t>
  </si>
  <si>
    <t>קו ניתוב כפול, ברוחב 10 ס''מ כל אחד בצבע חד רכיבי גוון כתום עם מרחק בינהם של 10 ס"מ (10:10:10), כולל אחריות 6 חודשים</t>
  </si>
  <si>
    <t>03.51.32.1770</t>
  </si>
  <si>
    <t>קו ניתוב ברוחב 15 ס''מ בצבע חד רכיבי גוון לבן/צהוב/כתום  , כולל אחריות ל-6 חודשים</t>
  </si>
  <si>
    <t>03.51.32.1705</t>
  </si>
  <si>
    <t>קו ניתוב ברוחב 10 ס''מ בצבע  חד רכיבי, גוון לבן/צהוב/כתום , כולל אחריות ל-6 חודשים</t>
  </si>
  <si>
    <t>03.51.32.1700</t>
  </si>
  <si>
    <t>עבודות סימון בכבישים</t>
  </si>
  <si>
    <t>03.51.32</t>
  </si>
  <si>
    <t>הורדת כיסוי מהשלט.</t>
  </si>
  <si>
    <t>03.51.31.5275</t>
  </si>
  <si>
    <t>כיסוי שלט במדבקות הסתרה</t>
  </si>
  <si>
    <t>03.51.31.5270</t>
  </si>
  <si>
    <t>עבודות שילוט ותמרור</t>
  </si>
  <si>
    <t>03.51.31</t>
  </si>
  <si>
    <t>פירוק והעתקת מעקות בטיחות מפלדה מטיפוס כלשהו. (העברת תנועה ממצב קיים לשלב 1. חלק 4 )</t>
  </si>
  <si>
    <t>03.51.01.0960</t>
  </si>
  <si>
    <t>03.51.01</t>
  </si>
  <si>
    <t>03.51</t>
  </si>
  <si>
    <t>אלקטרודת הארקה עשוי מוט ברזל מצופה נחושת בקוטר 19  מ"מ בעומק 6 מטר כולל שוחת ביקורת עם מכסה רגיל. כולל בדיקת הארקה וקבלת תעודת בדיקה.</t>
  </si>
  <si>
    <t>03.71.02.0300</t>
  </si>
  <si>
    <t>מיגון דירתי</t>
  </si>
  <si>
    <t>03.71.02</t>
  </si>
  <si>
    <t>מתרסים להנחתת רעש - אקוסטיקה וקירות אקוסטיים</t>
  </si>
  <si>
    <t>03.71</t>
  </si>
  <si>
    <t>בדיקת המתקן החשמלי לתאורה זמנית על ידי מהנדס חשמל בודק מוסמך לרבות מסירת תעודת רישום ובדיקה של המתקן עם תוצאות הבדיקה ואישור לחיבור המתקן למתח</t>
  </si>
  <si>
    <t>03.08.04.5850</t>
  </si>
  <si>
    <t xml:space="preserve">יח'   </t>
  </si>
  <si>
    <t>פרוק שדה תאורה זמנית וסילוקו מאתר העבודה, בחזרה למחסני הקבלן. המדידה לפי שדה</t>
  </si>
  <si>
    <t>03.08.04.5730</t>
  </si>
  <si>
    <t>אספקה, התקנה, חיבור (לרבות חיבור למקור ההזנה), הפעלה ואחזקת תאורה זמנית על עמודי עץ, תשלום השימוש עבור שדה / לילה קומפלט (הציוד בבעלות הקבלן)</t>
  </si>
  <si>
    <t>03.08.04.5700</t>
  </si>
  <si>
    <t xml:space="preserve">חודש  </t>
  </si>
  <si>
    <t>הובלה, התקנה, הפעלה, ותחזוקה מלאה של דיזל גנרטור מיוצב, עד 30KVA לפעולה מתמשכת (CONTINOUS) עם חופה לכל תנאי מזג אויר מושתקת לרמה של 65DBA למרחק 7 מטר כולל תחזוקה שוטפת והספקת דלק סדירה, טיפולים ואיתורן לרבות מנוי - מחיר לחודש עבודה באתר. (הציוד בבעלות הקבלן, בגמר השימוש יפרק הקבלן את הגנרטור ויחזירו למחסניו). המדידה לפי חודש הביצוע רק באישור מנה"פ</t>
  </si>
  <si>
    <t>03.08.04.4720</t>
  </si>
  <si>
    <t>מערכות ומתקני תאורה</t>
  </si>
  <si>
    <t>03.08.04</t>
  </si>
  <si>
    <t>מתקני חשמל ובקרה</t>
  </si>
  <si>
    <t>03.08</t>
  </si>
  <si>
    <t>הסדרי תנועה זמניים</t>
  </si>
  <si>
    <t>03</t>
  </si>
  <si>
    <t>סמן מחזיר-אור דו-צדדי ממתכת מותקן בנעיצה ובהדבקה</t>
  </si>
  <si>
    <t>02.51.34.0405</t>
  </si>
  <si>
    <t>סמן מחזיר-אור חד-צדדי ממתכת מותקן בנעיצה והדבקה</t>
  </si>
  <si>
    <t>02.51.34.0400</t>
  </si>
  <si>
    <t>02.51.34</t>
  </si>
  <si>
    <t>מעבר ממעקה EDSP 2.0 למעקה W</t>
  </si>
  <si>
    <t>02.51.33.1940</t>
  </si>
  <si>
    <t>פרט גלישה למעקה כלשהוא באורך 12 מטר</t>
  </si>
  <si>
    <t>02.51.33.1768</t>
  </si>
  <si>
    <t>פרט קצה למעקה OPEN BOX BEAM באורך 16 מ'</t>
  </si>
  <si>
    <t>02.51.33.1660</t>
  </si>
  <si>
    <t xml:space="preserve">מעקה בטיחות מפלדה ברמת תפקוד H1 ברוחב פעיל W3 ערך חדירה VI8 , מאושר על ידי ועדה בינמשרדית </t>
  </si>
  <si>
    <t>02.51.33.1529</t>
  </si>
  <si>
    <t>מעקות פלדה וגדרות בטיחות</t>
  </si>
  <si>
    <t>02.51.33</t>
  </si>
  <si>
    <t>צביעת אבני שפה בצבע בגוונים שונים</t>
  </si>
  <si>
    <t>02.51.32.2640</t>
  </si>
  <si>
    <t>02.51.32.2409</t>
  </si>
  <si>
    <t>צביעת שטחים בצבע חד רכיבי גוון לבן/צהוב (''קוביות'', קווי-עצירה, איי-תנועה, פסים למעבר חציה, וחיצים) , כולל אחריות ל-12 חודשים</t>
  </si>
  <si>
    <t>02.51.32.1795</t>
  </si>
  <si>
    <t>קו ניתוב ברוחב 15 ס''מ בצבע חד-רכיבי בגוון  לבן/צהוב כולל אחריות ל-12 חודשים</t>
  </si>
  <si>
    <t>02.51.32.1730</t>
  </si>
  <si>
    <t>קו ניתוב ברוחב 10 ס''מ בצבע חד-רכיבי בגוון  לבן/צהוב כולל אחריות ל-12 חודשים</t>
  </si>
  <si>
    <t>02.51.32.1700</t>
  </si>
  <si>
    <t>עבודות סימון כבישים</t>
  </si>
  <si>
    <t>02.51.32</t>
  </si>
  <si>
    <t>עמוד פלדה מגולוון בכל אורך בקוטר "4, לרבות ביסוס העמוד וחיבורו למסגרת השלט או לוחית התמרור</t>
  </si>
  <si>
    <t>02.51.31.2205</t>
  </si>
  <si>
    <t>עמוד פלדה מגולוון בכל אורך בקוטר "3, לרבות ביסוס העמוד וחיבורו למסגרת השלט או לוחית התמרור</t>
  </si>
  <si>
    <t>02.51.31.2202</t>
  </si>
  <si>
    <t>שלטים/תמרורים צידיים חדשים  מטיפוסים שונים, בשטח עד 4.0 מ"ר מחומר מחזיר אור מדרגה 2 (לא כולל עמודים)</t>
  </si>
  <si>
    <t>02.51.31.2002</t>
  </si>
  <si>
    <t>02.51.31</t>
  </si>
  <si>
    <t>יריעות LDPE בעובי 0.5 מ"מ כולל הדבקה באמצעות דבק בוטלי דו צדדי</t>
  </si>
  <si>
    <t>02.51.07.0700</t>
  </si>
  <si>
    <t>02.51.07</t>
  </si>
  <si>
    <t>אבן משתלבת מלבנית 10/20/6 ס''מ ו/או 20/20/6 ס"מ בגוון אפור או צבעוני</t>
  </si>
  <si>
    <t>02.51.06.0451</t>
  </si>
  <si>
    <t>ראש אי מבטון מזוין.</t>
  </si>
  <si>
    <t>01.51.06.0210</t>
  </si>
  <si>
    <t>אבן אי- תנועה 23/23  ס''מ בגוון אפור</t>
  </si>
  <si>
    <t>02.51.06.0120</t>
  </si>
  <si>
    <t>אבן-תעלה חד או דו-שיפועית בגוון אפור</t>
  </si>
  <si>
    <t>02.51.06.0060</t>
  </si>
  <si>
    <t>אבן גן 10/20 ס''מ בגוון אפור</t>
  </si>
  <si>
    <t>02.51.06.0030</t>
  </si>
  <si>
    <t>אבן-שפה 17/25 ס''מ  בגוון אפור</t>
  </si>
  <si>
    <t>02.51.06.0010</t>
  </si>
  <si>
    <t>עבודות ריצוף, אבני שפה, אבני תעלה ומדרגות</t>
  </si>
  <si>
    <t>02.51.06</t>
  </si>
  <si>
    <t>1430</t>
  </si>
  <si>
    <t xml:space="preserve">דיפון קשיח בעובי 12 ס"מ מסוג כלשהו </t>
  </si>
  <si>
    <t>02.51.05.2965</t>
  </si>
  <si>
    <t>מ''ק</t>
  </si>
  <si>
    <t>קורות שן מבטון מזוין ב-30 במידות שונות (חתך מזערי 20/40 ס''מ)</t>
  </si>
  <si>
    <t>02.51.05.2787</t>
  </si>
  <si>
    <t>תוספת מחיר לבטון עבור פיגמנט בגוון לפי בחירת המתכנן</t>
  </si>
  <si>
    <t>02.51.05.2775</t>
  </si>
  <si>
    <t>מגלש לניקוז שוליים מבטון מזוין מסוג ב-30 יצוק באתר בעובי כלשהו עם רשת מרחבית</t>
  </si>
  <si>
    <t>02.51.05.2769</t>
  </si>
  <si>
    <t>מכלול</t>
  </si>
  <si>
    <t>תא קליטה ראשי מרכיבי בטון טרומיים/מבטון יצוק באתר במידות 45X80  או 48X78 ס''מ עם רשת מלבנית מיצקת ברזל ואבן צד, בעומק מעל 1.01 מ' ועד 2 מ'</t>
  </si>
  <si>
    <t>02.51.05.2107</t>
  </si>
  <si>
    <t>תא קליטה צידי מרכיבי בטון טרומיים/מבטון יצוק באתר במידות 45X80 או 37X76 ס''מ עם רשת מלבנית מיצקת ברזל ללא אבן צד, בעומק עד 1 מ',</t>
  </si>
  <si>
    <t>02.51.05.2093</t>
  </si>
  <si>
    <t>צינורות ניקוז מבטון מזוין דרג 5 אטומים למים בעלי תו תקן ת''י 27  בקוטר 40 ס''מ בעומק עד 2.0 מ'.</t>
  </si>
  <si>
    <t>02.51.05.0715</t>
  </si>
  <si>
    <t>02.51.05</t>
  </si>
  <si>
    <t>קרצוף אספלט לעומק 15.1 - 20.0 ס''מ</t>
  </si>
  <si>
    <t>02.51.04.1560</t>
  </si>
  <si>
    <t>קרצוף אספלט לעומק 12.1 - 15.0ס"מ</t>
  </si>
  <si>
    <t>02.51.04.1554</t>
  </si>
  <si>
    <t>קרצוף אספלט לעומק 10.1 - 12.0ס"מ</t>
  </si>
  <si>
    <t>02.51.04.1544</t>
  </si>
  <si>
    <t>ריסוס ציפוי יסוד בכמות של 1.2-0.8 ק''ג/מ''ר.</t>
  </si>
  <si>
    <t>02.51.04.1480</t>
  </si>
  <si>
    <t>ריסוס ציפוי מאחה בכמות של 0.5-0.25 ק''ג/מ''ר.</t>
  </si>
  <si>
    <t>02.51.04.1470</t>
  </si>
  <si>
    <t>תא''צ 19 בעובי 5 ס''מ עם אגרגט גס גירי/דולומיטי סוג א' וביטומן  PG70-10</t>
  </si>
  <si>
    <t>02.51.04.0350</t>
  </si>
  <si>
    <t>תא''צ 19 בעובי 4 ס''מ עם אגרגט גס גירי/דולומיטי סוג א' וביטומן PG70-10</t>
  </si>
  <si>
    <t>02.51.04.0310</t>
  </si>
  <si>
    <t>תא''צ 25 בעובי 7 ס''מ עם אגרגט גס גירי/דולומיטי סוג ב וביטומן PG68-10</t>
  </si>
  <si>
    <t>02.51.04.0140</t>
  </si>
  <si>
    <t>תא''צ 25 בעובי 6 ס''מ עם אגרגט גס גירי/דולומיטי סוג ב' וביטומן  PG68-10</t>
  </si>
  <si>
    <t>02.51.04.0100</t>
  </si>
  <si>
    <t>תא''צ 25 בעובי 5 ס''מ עם אגרגאט גס בזלתי סוג א' וביטומן PG70-10</t>
  </si>
  <si>
    <t>02.51.04.0230</t>
  </si>
  <si>
    <t>תא''צ 25 בעובי 5 ס''מ עם אגרגט גס גירי/דולומיטי סוג ב' וביטומן  PG68-10</t>
  </si>
  <si>
    <t>02.51.04.0060</t>
  </si>
  <si>
    <t>שכבות אספלטיות במיסעות</t>
  </si>
  <si>
    <t>02.51.04</t>
  </si>
  <si>
    <t>מצע סוג א'</t>
  </si>
  <si>
    <t>02.51.03.0010</t>
  </si>
  <si>
    <t>שכבות מצע ותשתיות אגו"מ</t>
  </si>
  <si>
    <t>02.51.03</t>
  </si>
  <si>
    <t>מילוי מובא.</t>
  </si>
  <si>
    <t>02.51.02.0080</t>
  </si>
  <si>
    <t>02.51.02.0060</t>
  </si>
  <si>
    <t>הידוק קרקע יסוד מקורית</t>
  </si>
  <si>
    <t>02.51.02.0040</t>
  </si>
  <si>
    <t>חפירה לאורך הדרך וסילוק העפר.</t>
  </si>
  <si>
    <t>02.51.02.0020</t>
  </si>
  <si>
    <t>02.51.02.0010</t>
  </si>
  <si>
    <t>02.51.02</t>
  </si>
  <si>
    <t>הריסת מתקן כניסה למעביר מים (1 קומפ' מתייחס לאלמנט כניסה ומוצא של המעביר)</t>
  </si>
  <si>
    <t>02.51.01.1198</t>
  </si>
  <si>
    <t>חישוף השטח וסילוקו</t>
  </si>
  <si>
    <t>02.51.01.1061</t>
  </si>
  <si>
    <t>חישוף השטח ועירום זמני</t>
  </si>
  <si>
    <t>02.51.01.1060</t>
  </si>
  <si>
    <t>פירוק יחידת קצה מטיפוס כלשהו</t>
  </si>
  <si>
    <t>02.51.01.0830</t>
  </si>
  <si>
    <t>פירוק מעקות בטיחות מפלדה מטיפוס כלשהו.</t>
  </si>
  <si>
    <t>02.51.01.0810</t>
  </si>
  <si>
    <t>ניסור זהיר של מיסעת אספלט בעובי כלשהו ליצירת אזורי עבודה</t>
  </si>
  <si>
    <t>02.51.01.0055</t>
  </si>
  <si>
    <t>פירוק אספלט, בעובי עד 15 ס''מ.</t>
  </si>
  <si>
    <t>02.51.01.0020</t>
  </si>
  <si>
    <t>02.51.01</t>
  </si>
  <si>
    <t>02.51</t>
  </si>
  <si>
    <t>גומחת בטון מזויין ב-30 לפילר מונים ח"ח עבור חיבור 3X100A במידות : רוחב פנים 80 ס"מ, גובה 200 ס"מ עומק 40 ס"מ כולל הצבה וביסוס בהתאם לתוכניות ובתאום עם ח"ח ובאישור מנה"פ</t>
  </si>
  <si>
    <t>02.08.04.4470</t>
  </si>
  <si>
    <t>פילר מונים ח"ח, לחיבור עד 3X100A עשוי ארונות אטומים מפוליאסטר משוריין, כולל קופסאות אבטחה עם מבטיחים למונים הכל בהתאם לסטנדרט ח"ח ובתאום עימם</t>
  </si>
  <si>
    <t>02.08.04.4460</t>
  </si>
  <si>
    <t>מגש אביזרים מחומר פלסטי כבה מאליו עם מהדקים עד 35 ממ"ר לשני פנסים</t>
  </si>
  <si>
    <t>02.08.04.2710</t>
  </si>
  <si>
    <t>מגש אביזרים מחומר פלסטי כבה מאליו עם מהדקים עד 35 ממ"ר לפנס אחד</t>
  </si>
  <si>
    <t>02.08.04.2700</t>
  </si>
  <si>
    <t>זרוע כפולה קונית, באורך אופקי עד 2.0 מ' מותאמת לעמוד פלדה קוני</t>
  </si>
  <si>
    <t>02.08.04.2470</t>
  </si>
  <si>
    <t xml:space="preserve"> זרוע יחידה קשתית באורך אופקי 3 מ', מותאמת לעמוד פלדה קוני 12 או 15 מ'</t>
  </si>
  <si>
    <t>02.08.04.2430</t>
  </si>
  <si>
    <t xml:space="preserve">מחזיק דגלים כפול (ניתן לפירוק) לשני דגלים, מפלדה מגולוון בעובי 4 מ"מ , לעמוד פלדה הכולל מעצור למוט הדגל ועם פתח לניקוז מים בתחתית הצינור של הדגל </t>
  </si>
  <si>
    <t>02.08.04.2170</t>
  </si>
  <si>
    <t>עמוד מפלדה קוני בחתך עגול בגובה 12 מ' (גובה כולל הזרוע), מיועד לנשיאת זרוע בודדת או כפולה באורך אופקי 3 עד 4 מטר</t>
  </si>
  <si>
    <t>02.08.04.2060</t>
  </si>
  <si>
    <t>מוליך הארקה מנחושת גלויה ושזורה בחתך 35 ממ''ר</t>
  </si>
  <si>
    <t>02.08.04.1820</t>
  </si>
  <si>
    <t>כבל נחושת מסוג N2XY בחתך 16X5 ממ''ר, כולל סופיות (מפצלת) מתכווצות עם 5 אצבעות לסגירת קצוות הכבל</t>
  </si>
  <si>
    <t>02.08.04.1510</t>
  </si>
  <si>
    <t>כבל נחושת 3X2.5 N2XY ממ''ר, כולל סופיות (מפצלת) מתכווצות עם 3 אצבעות לסגירת קצוות הכבל</t>
  </si>
  <si>
    <t>02.08.04.1466</t>
  </si>
  <si>
    <t>מ'</t>
  </si>
  <si>
    <t>צינור P.V.C קשיח בקוטר 8" דרג 10, עובי דופן 8.6 מ''מ</t>
  </si>
  <si>
    <t>02.08.04.1200</t>
  </si>
  <si>
    <t>צינור P.V.C קשיח בקוטר "4, דרג 12.5 עובי דופן 5.4 מ"מ</t>
  </si>
  <si>
    <t>02.08.04.1180</t>
  </si>
  <si>
    <t>צינור פלסטי שרשורי גמיש דו שכבתי בקוטר 75 מ"מ</t>
  </si>
  <si>
    <t>02.08.04.1010</t>
  </si>
  <si>
    <t>צינור פלסטי שרשורי גמיש דו שכבתי בקוטר 50 מ"מ</t>
  </si>
  <si>
    <t>02.08.04.1006</t>
  </si>
  <si>
    <t>תכנון וביצוע יסוד בטון עגול לעמוד תאורה עד 12מ'</t>
  </si>
  <si>
    <t>02.08.04.0571</t>
  </si>
  <si>
    <t>החלפת מכסה וטבעת בשוחה קיימת למכסה בקוטר 60 ס"מ,דגם כבישי D400, כולל הטבעת סמל נתיבי ישראל. ההחלפה כוללת את הפירוק ופינוי הטבעת והמכסה הישנים</t>
  </si>
  <si>
    <t>02.08.04.0280</t>
  </si>
  <si>
    <t>תוספת מחיר לתא בקרה של טבעת בקוטר 100 ס''מ בגובה 50 ס''מ להעמקת התא, כולל תוספת שלבי טיפוס</t>
  </si>
  <si>
    <t>02.08.04.0266</t>
  </si>
  <si>
    <t>תוספת מחיר לתא בקרה של טבעת בקוטר 80 ס''מ בגובה 50 ס''מ להעמקת התא, כולל תוספת שלבי טיפוס</t>
  </si>
  <si>
    <t>02.08.04.0264</t>
  </si>
  <si>
    <t>תא בקרה לחשמל בקוטר 100 ס''מ ובעומק 1.75 מ' כמפורט במפרט הטכני</t>
  </si>
  <si>
    <t>02.08.04.0170</t>
  </si>
  <si>
    <t>תא בקרה לחשמל בקוטר 80 ס''מ ובעומק 1.75 מ' כמפורט במפרט הטכני</t>
  </si>
  <si>
    <t>02.08.04.0165</t>
  </si>
  <si>
    <t>פתיחת אספלט בטונים קיים .באזור כבישים, שוליים ברוחב 20 ס"מ וחפירת תעלה עם טרנצ'ר בעומק 100 ס"מ בכל סוגי הקרקע כולל ריפוד  כיסוי ומילוי בחול כולל ביטון כ#-50# ס''מ מעומק התעלה בבטון #C.L.S.M# עד גובה פני האספלט הקיימים לפי פרט בתוכנית וכמפורט במפרט הטכני</t>
  </si>
  <si>
    <t>02.08.04.0100</t>
  </si>
  <si>
    <t>10.80</t>
  </si>
  <si>
    <t>תוספת מחיר לחפירה או חציבה עבור הרחבת החפירה לרוחב המאפשר התקנת קו חשמל ותקשורת למצלמות במרחק 30 ס"מ דופן. בין המערכות</t>
  </si>
  <si>
    <t>02.08.04.0050</t>
  </si>
  <si>
    <t>53</t>
  </si>
  <si>
    <t>חפירה ו/או חציבת תעלה בעומק מ-151 עד 200 ס"מ ברוחב כנדרש עד 60 ס"מ</t>
  </si>
  <si>
    <t>02.08.04.0016</t>
  </si>
  <si>
    <t>חפירה ו/או חציבת תעלה בעומק עד 120 ס"מ ברוחב עד 60 ס"מ</t>
  </si>
  <si>
    <t>02.08.04.0010</t>
  </si>
  <si>
    <t xml:space="preserve"> מערכות ומתקני תאורה</t>
  </si>
  <si>
    <t>02.08.04</t>
  </si>
  <si>
    <t>הזמנת מהנדס חשמל בודק לבדיקת מתקן רמזורים על פי חוק החשמל,כולל מסירת תעודת רישום ובדיקה של המתקן עם תוצאות הבדיקה ואישור לחיבור המתקן למתח.</t>
  </si>
  <si>
    <t>02.08.01.3540</t>
  </si>
  <si>
    <t>עזרה לחברת החשמל ותאום עמה כולל דמי בדיקת המתקן וכל הנדרש עפ"י הוראותיה עד לקבלת המונה.</t>
  </si>
  <si>
    <t>02.08.01.3530</t>
  </si>
  <si>
    <t>מערכות ומתקני רמזורים</t>
  </si>
  <si>
    <t>02.08.01</t>
  </si>
  <si>
    <t>02.08</t>
  </si>
  <si>
    <t>איטום פני הבטון של רכיבים הבאים במגע עם קרקע באמצעות ביטומן מנושף המיושם בחם המכונה ביטומן 40/50  - מריחת פריימר, שתי שכבות ביטומן כולל ארג לזיון הביטומן בעובי של 2.5 מ"מ (מינ' בנק' מדידה 2.0 מ"מ)</t>
  </si>
  <si>
    <t>02.05.01.0011</t>
  </si>
  <si>
    <t xml:space="preserve">עבודות איטום </t>
  </si>
  <si>
    <t>02.05.01</t>
  </si>
  <si>
    <t>02.05</t>
  </si>
  <si>
    <t>02.02.01.0802</t>
  </si>
  <si>
    <t>02.02.01.0010</t>
  </si>
  <si>
    <t>02.02.01</t>
  </si>
  <si>
    <t>02.02</t>
  </si>
  <si>
    <t>בניית צומת 90/3</t>
  </si>
  <si>
    <t>02</t>
  </si>
  <si>
    <t>הקצב עבור התארגנות  של הקבלן בשטח העבודה כולל הקמת שטח התארגנות  בהתאם לכל הדרישות המפרטיות והחוזיות ותחזוקתו במשך תקופת הביצוע  כולל  פירוק בתום ביצוע העבודה .</t>
  </si>
  <si>
    <t>01.60.01.0040</t>
  </si>
  <si>
    <t>שטח התארגנות</t>
  </si>
  <si>
    <t>01.60</t>
  </si>
  <si>
    <t>התארגנות</t>
  </si>
  <si>
    <t>01</t>
  </si>
  <si>
    <t>כמות</t>
  </si>
  <si>
    <t>יחידה</t>
  </si>
  <si>
    <t>תאור</t>
  </si>
  <si>
    <t>סעיף</t>
  </si>
  <si>
    <t>סה"כ:</t>
  </si>
  <si>
    <t>סה"כ בתוספת מע"מ:</t>
  </si>
  <si>
    <t>מחיר (₪ ללא מע"מ)</t>
  </si>
  <si>
    <t>סה"כ (₪ ללא מע"מ)</t>
  </si>
  <si>
    <t>הצעת מחיר קבלן (₪ לא כולל מע"מ)</t>
  </si>
  <si>
    <t>סה"כ קבלן (₪ לא כולל מע"מ)</t>
  </si>
  <si>
    <t>06.57.03</t>
  </si>
  <si>
    <t>עבודות ביוב</t>
  </si>
  <si>
    <t>תוספת מחיר עבור השחלת צינורות יעודיים בקוטר מ-''14 עד ''22 למעברי צנרת תת-קרקעיים</t>
  </si>
  <si>
    <t>06.57.03.5605</t>
  </si>
  <si>
    <t xml:space="preserve">כתב כמויות - עבודות עפר סלילה וניקוז בצומת כניסה לאיזור ביניים </t>
  </si>
  <si>
    <t>02.08.04.6550</t>
  </si>
  <si>
    <t xml:space="preserve">גוף תאורת דרכים מבוסס LED דגם 61 ממשפחה מאושרת לשימוש בנתיבי ישראל בע"מ, שטף האור התחלתי בין 32,100 ל- 37,000 לומן, ירידת שטף האור המותרת לאחר 36000 שעות בעירה של מכלול גוף התאורה עד 90% מערך התחלתי לפחות כולל שקע NEMA </t>
  </si>
  <si>
    <t> יח'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</si>
</sst>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#,##0.00"/>
    <numFmt numFmtId="166" formatCode="#,###,##0.000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64" fontId="1" fillId="2" borderId="1" xfId="1" applyFont="1" applyFill="1" applyBorder="1"/>
    <xf numFmtId="165" fontId="0" fillId="2" borderId="1" xfId="0" applyNumberFormat="1" applyFill="1" applyBorder="1"/>
    <xf numFmtId="166" fontId="0" fillId="2" borderId="1" xfId="0" applyNumberFormat="1" applyFill="1" applyBorder="1"/>
    <xf numFmtId="49" fontId="0" fillId="2" borderId="1" xfId="0" applyNumberFormat="1" applyFill="1" applyBorder="1" applyAlignment="1">
      <alignment horizontal="right" wrapText="1"/>
    </xf>
    <xf numFmtId="49" fontId="0" fillId="0" borderId="1" xfId="0" applyNumberFormat="1" applyBorder="1" applyAlignment="1">
      <alignment horizontal="right" wrapText="1"/>
    </xf>
    <xf numFmtId="164" fontId="1" fillId="0" borderId="1" xfId="1" applyFont="1" applyBorder="1"/>
    <xf numFmtId="165" fontId="0" fillId="0" borderId="1" xfId="0" applyNumberFormat="1" applyBorder="1"/>
    <xf numFmtId="166" fontId="0" fillId="0" borderId="1" xfId="0" applyNumberFormat="1" applyBorder="1"/>
    <xf numFmtId="0" fontId="0" fillId="0" borderId="1" xfId="0" applyBorder="1"/>
    <xf numFmtId="49" fontId="3" fillId="4" borderId="1" xfId="0" applyNumberFormat="1" applyFont="1" applyFill="1" applyBorder="1" applyAlignment="1">
      <alignment horizontal="right" wrapText="1"/>
    </xf>
    <xf numFmtId="4" fontId="4" fillId="4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wrapText="1"/>
    </xf>
    <xf numFmtId="49" fontId="3" fillId="3" borderId="1" xfId="0" applyNumberFormat="1" applyFont="1" applyFill="1" applyBorder="1" applyAlignment="1">
      <alignment horizontal="right" wrapText="1"/>
    </xf>
    <xf numFmtId="165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164" fontId="1" fillId="0" borderId="1" xfId="1" applyFont="1" applyBorder="1" applyProtection="1">
      <protection locked="0"/>
    </xf>
    <xf numFmtId="4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4" fontId="9" fillId="5" borderId="1" xfId="0" applyNumberFormat="1" applyFont="1" applyFill="1" applyBorder="1" applyAlignment="1">
      <alignment horizontal="right" wrapText="1"/>
    </xf>
    <xf numFmtId="4" fontId="6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wrapText="1"/>
    </xf>
    <xf numFmtId="49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right"/>
    </xf>
    <xf numFmtId="49" fontId="2" fillId="0" borderId="1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left" wrapText="1" readingOrder="2"/>
    </xf>
    <xf numFmtId="49" fontId="0" fillId="0" borderId="1" xfId="0" applyNumberFormat="1" applyBorder="1" applyAlignment="1">
      <alignment horizontal="right" wrapText="1" readingOrder="2"/>
    </xf>
    <xf numFmtId="4" fontId="7" fillId="0" borderId="0" xfId="0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B626-C729-4682-9BF9-067E70253F33}">
  <dimension ref="A1:H241"/>
  <sheetViews>
    <sheetView rightToLeft="1" tabSelected="1" zoomScaleNormal="100" workbookViewId="0">
      <pane ySplit="2" topLeftCell="A3" activePane="bottomLeft" state="frozen"/>
      <selection pane="bottomLeft" activeCell="G25" sqref="G25"/>
    </sheetView>
  </sheetViews>
  <sheetFormatPr defaultColWidth="9" defaultRowHeight="12.75" x14ac:dyDescent="0.2"/>
  <cols>
    <col min="1" max="1" width="15.75" style="24" customWidth="1"/>
    <col min="2" max="2" width="51.375" style="24" customWidth="1"/>
    <col min="3" max="3" width="5.75" style="24" customWidth="1"/>
    <col min="4" max="5" width="9.875" style="24" bestFit="1" customWidth="1"/>
    <col min="6" max="6" width="12" style="25" bestFit="1" customWidth="1"/>
    <col min="7" max="7" width="11.5" style="24" customWidth="1"/>
    <col min="8" max="8" width="12.5" style="24" customWidth="1"/>
    <col min="9" max="16384" width="9" style="24"/>
  </cols>
  <sheetData>
    <row r="1" spans="1:8" s="22" customFormat="1" ht="18" x14ac:dyDescent="0.2">
      <c r="A1" s="43" t="s">
        <v>451</v>
      </c>
      <c r="B1" s="43"/>
      <c r="C1" s="43"/>
      <c r="D1" s="43"/>
      <c r="E1" s="43"/>
      <c r="F1" s="43"/>
    </row>
    <row r="2" spans="1:8" s="23" customFormat="1" ht="45" x14ac:dyDescent="0.25">
      <c r="A2" s="29" t="s">
        <v>440</v>
      </c>
      <c r="B2" s="29" t="s">
        <v>439</v>
      </c>
      <c r="C2" s="29" t="s">
        <v>438</v>
      </c>
      <c r="D2" s="29" t="s">
        <v>437</v>
      </c>
      <c r="E2" s="29" t="s">
        <v>443</v>
      </c>
      <c r="F2" s="29" t="s">
        <v>444</v>
      </c>
      <c r="G2" s="29" t="s">
        <v>445</v>
      </c>
      <c r="H2" s="29" t="s">
        <v>446</v>
      </c>
    </row>
    <row r="3" spans="1:8" s="23" customFormat="1" ht="15.75" x14ac:dyDescent="0.2">
      <c r="A3" s="30" t="s">
        <v>436</v>
      </c>
      <c r="B3" s="20" t="s">
        <v>435</v>
      </c>
      <c r="C3" s="10"/>
      <c r="D3" s="9"/>
      <c r="E3" s="9"/>
      <c r="F3" s="8"/>
      <c r="G3" s="20"/>
      <c r="H3" s="20"/>
    </row>
    <row r="4" spans="1:8" s="23" customFormat="1" ht="15.75" x14ac:dyDescent="0.2">
      <c r="A4" s="31" t="s">
        <v>434</v>
      </c>
      <c r="B4" s="7" t="s">
        <v>433</v>
      </c>
      <c r="C4" s="10"/>
      <c r="D4" s="9"/>
      <c r="E4" s="9"/>
      <c r="F4" s="8"/>
      <c r="G4" s="20"/>
      <c r="H4" s="20"/>
    </row>
    <row r="5" spans="1:8" s="23" customFormat="1" ht="42.75" x14ac:dyDescent="0.2">
      <c r="A5" s="31" t="s">
        <v>432</v>
      </c>
      <c r="B5" s="7" t="s">
        <v>431</v>
      </c>
      <c r="C5" s="10" t="s">
        <v>3</v>
      </c>
      <c r="D5" s="9">
        <v>1</v>
      </c>
      <c r="E5" s="9">
        <v>150000</v>
      </c>
      <c r="F5" s="8">
        <f>E5*D5</f>
        <v>150000</v>
      </c>
      <c r="G5" s="21"/>
      <c r="H5" s="8">
        <f>IF(D5="","",G5*D5)</f>
        <v>0</v>
      </c>
    </row>
    <row r="6" spans="1:8" s="23" customFormat="1" ht="15.75" x14ac:dyDescent="0.2">
      <c r="A6" s="32" t="s">
        <v>430</v>
      </c>
      <c r="B6" s="20" t="s">
        <v>429</v>
      </c>
      <c r="C6" s="20"/>
      <c r="D6" s="20"/>
      <c r="E6" s="20"/>
      <c r="F6" s="33"/>
      <c r="G6" s="8"/>
      <c r="H6" s="8" t="str">
        <f t="shared" ref="H6:H70" si="0">IF(D6="","",G6*D6)</f>
        <v/>
      </c>
    </row>
    <row r="7" spans="1:8" s="23" customFormat="1" ht="15.75" x14ac:dyDescent="0.2">
      <c r="A7" s="34" t="s">
        <v>428</v>
      </c>
      <c r="B7" s="7" t="s">
        <v>50</v>
      </c>
      <c r="C7" s="7"/>
      <c r="D7" s="10"/>
      <c r="E7" s="9"/>
      <c r="F7" s="9"/>
      <c r="G7" s="8"/>
      <c r="H7" s="8" t="str">
        <f t="shared" si="0"/>
        <v/>
      </c>
    </row>
    <row r="8" spans="1:8" ht="14.25" x14ac:dyDescent="0.2">
      <c r="A8" s="34" t="s">
        <v>427</v>
      </c>
      <c r="B8" s="7" t="s">
        <v>50</v>
      </c>
      <c r="C8" s="7"/>
      <c r="D8" s="10"/>
      <c r="E8" s="9"/>
      <c r="F8" s="9"/>
      <c r="G8" s="8"/>
      <c r="H8" s="8" t="str">
        <f t="shared" si="0"/>
        <v/>
      </c>
    </row>
    <row r="9" spans="1:8" ht="14.25" x14ac:dyDescent="0.2">
      <c r="A9" s="35" t="s">
        <v>426</v>
      </c>
      <c r="B9" s="6" t="s">
        <v>48</v>
      </c>
      <c r="C9" s="6" t="s">
        <v>290</v>
      </c>
      <c r="D9" s="5">
        <v>6</v>
      </c>
      <c r="E9" s="4">
        <v>485</v>
      </c>
      <c r="F9" s="4">
        <f>D9*E9</f>
        <v>2910</v>
      </c>
      <c r="G9" s="21"/>
      <c r="H9" s="8">
        <f t="shared" si="0"/>
        <v>0</v>
      </c>
    </row>
    <row r="10" spans="1:8" ht="14.25" x14ac:dyDescent="0.2">
      <c r="A10" s="35" t="s">
        <v>425</v>
      </c>
      <c r="B10" s="6" t="s">
        <v>42</v>
      </c>
      <c r="C10" s="6" t="s">
        <v>290</v>
      </c>
      <c r="D10" s="5">
        <v>0.3</v>
      </c>
      <c r="E10" s="4">
        <v>295</v>
      </c>
      <c r="F10" s="4">
        <f>D10*E10</f>
        <v>88.5</v>
      </c>
      <c r="G10" s="21"/>
      <c r="H10" s="8">
        <f t="shared" si="0"/>
        <v>0</v>
      </c>
    </row>
    <row r="11" spans="1:8" ht="14.25" x14ac:dyDescent="0.2">
      <c r="A11" s="35" t="s">
        <v>424</v>
      </c>
      <c r="B11" s="6" t="s">
        <v>422</v>
      </c>
      <c r="C11" s="6"/>
      <c r="D11" s="5"/>
      <c r="E11" s="4"/>
      <c r="F11" s="4"/>
      <c r="G11" s="8"/>
      <c r="H11" s="8" t="str">
        <f t="shared" si="0"/>
        <v/>
      </c>
    </row>
    <row r="12" spans="1:8" ht="14.25" x14ac:dyDescent="0.2">
      <c r="A12" s="35" t="s">
        <v>423</v>
      </c>
      <c r="B12" s="6" t="s">
        <v>422</v>
      </c>
      <c r="C12" s="6"/>
      <c r="D12" s="5"/>
      <c r="E12" s="4"/>
      <c r="F12" s="4"/>
      <c r="G12" s="8"/>
      <c r="H12" s="8" t="str">
        <f t="shared" si="0"/>
        <v/>
      </c>
    </row>
    <row r="13" spans="1:8" ht="57" x14ac:dyDescent="0.2">
      <c r="A13" s="35" t="s">
        <v>421</v>
      </c>
      <c r="B13" s="6" t="s">
        <v>420</v>
      </c>
      <c r="C13" s="6" t="s">
        <v>192</v>
      </c>
      <c r="D13" s="5">
        <v>60</v>
      </c>
      <c r="E13" s="4">
        <v>35</v>
      </c>
      <c r="F13" s="4">
        <f>D13*E13</f>
        <v>2100</v>
      </c>
      <c r="G13" s="21"/>
      <c r="H13" s="8">
        <f t="shared" si="0"/>
        <v>0</v>
      </c>
    </row>
    <row r="14" spans="1:8" ht="15.75" x14ac:dyDescent="0.2">
      <c r="A14" s="34" t="s">
        <v>419</v>
      </c>
      <c r="B14" s="6" t="s">
        <v>233</v>
      </c>
      <c r="C14" s="36"/>
      <c r="D14" s="36"/>
      <c r="E14" s="36"/>
      <c r="F14" s="37"/>
      <c r="G14" s="8"/>
      <c r="H14" s="8" t="str">
        <f t="shared" si="0"/>
        <v/>
      </c>
    </row>
    <row r="15" spans="1:8" ht="14.25" x14ac:dyDescent="0.2">
      <c r="A15" s="34" t="s">
        <v>418</v>
      </c>
      <c r="B15" s="6" t="s">
        <v>417</v>
      </c>
      <c r="C15" s="7"/>
      <c r="D15" s="10"/>
      <c r="E15" s="9"/>
      <c r="F15" s="9"/>
      <c r="G15" s="8"/>
      <c r="H15" s="8" t="str">
        <f t="shared" si="0"/>
        <v/>
      </c>
    </row>
    <row r="16" spans="1:8" ht="28.5" x14ac:dyDescent="0.2">
      <c r="A16" s="35" t="s">
        <v>416</v>
      </c>
      <c r="B16" s="6" t="s">
        <v>415</v>
      </c>
      <c r="C16" s="6" t="s">
        <v>3</v>
      </c>
      <c r="D16" s="5">
        <v>1</v>
      </c>
      <c r="E16" s="4">
        <v>1830</v>
      </c>
      <c r="F16" s="4">
        <f>D16*E16</f>
        <v>1830</v>
      </c>
      <c r="G16" s="21"/>
      <c r="H16" s="8">
        <f t="shared" si="0"/>
        <v>0</v>
      </c>
    </row>
    <row r="17" spans="1:8" ht="42.75" x14ac:dyDescent="0.2">
      <c r="A17" s="35" t="s">
        <v>414</v>
      </c>
      <c r="B17" s="6" t="s">
        <v>413</v>
      </c>
      <c r="C17" s="6" t="s">
        <v>3</v>
      </c>
      <c r="D17" s="5">
        <v>1</v>
      </c>
      <c r="E17" s="4">
        <v>1580</v>
      </c>
      <c r="F17" s="4">
        <f>D17*E17</f>
        <v>1580</v>
      </c>
      <c r="G17" s="21"/>
      <c r="H17" s="8">
        <f t="shared" si="0"/>
        <v>0</v>
      </c>
    </row>
    <row r="18" spans="1:8" ht="14.25" x14ac:dyDescent="0.2">
      <c r="A18" s="34" t="s">
        <v>412</v>
      </c>
      <c r="B18" s="6" t="s">
        <v>411</v>
      </c>
      <c r="C18" s="7"/>
      <c r="D18" s="10"/>
      <c r="E18" s="9"/>
      <c r="F18" s="9"/>
      <c r="G18" s="8"/>
      <c r="H18" s="8" t="str">
        <f t="shared" si="0"/>
        <v/>
      </c>
    </row>
    <row r="19" spans="1:8" ht="14.25" x14ac:dyDescent="0.2">
      <c r="A19" s="35" t="s">
        <v>410</v>
      </c>
      <c r="B19" s="6" t="s">
        <v>409</v>
      </c>
      <c r="C19" s="6" t="s">
        <v>10</v>
      </c>
      <c r="D19" s="5">
        <v>580</v>
      </c>
      <c r="E19" s="4">
        <v>35</v>
      </c>
      <c r="F19" s="4">
        <f t="shared" ref="F19:F44" si="1">D19*E19</f>
        <v>20300</v>
      </c>
      <c r="G19" s="21"/>
      <c r="H19" s="8">
        <f t="shared" si="0"/>
        <v>0</v>
      </c>
    </row>
    <row r="20" spans="1:8" ht="28.5" x14ac:dyDescent="0.2">
      <c r="A20" s="35" t="s">
        <v>408</v>
      </c>
      <c r="B20" s="19" t="s">
        <v>407</v>
      </c>
      <c r="C20" s="19" t="s">
        <v>54</v>
      </c>
      <c r="D20" s="5">
        <v>35</v>
      </c>
      <c r="E20" s="6" t="s">
        <v>406</v>
      </c>
      <c r="F20" s="4">
        <f t="shared" si="1"/>
        <v>1855</v>
      </c>
      <c r="G20" s="21"/>
      <c r="H20" s="8">
        <f t="shared" si="0"/>
        <v>0</v>
      </c>
    </row>
    <row r="21" spans="1:8" ht="42.75" x14ac:dyDescent="0.2">
      <c r="A21" s="35" t="s">
        <v>405</v>
      </c>
      <c r="B21" s="19" t="s">
        <v>404</v>
      </c>
      <c r="C21" s="19" t="s">
        <v>54</v>
      </c>
      <c r="D21" s="18">
        <v>35</v>
      </c>
      <c r="E21" s="19" t="s">
        <v>403</v>
      </c>
      <c r="F21" s="16">
        <f t="shared" si="1"/>
        <v>378</v>
      </c>
      <c r="G21" s="21"/>
      <c r="H21" s="8">
        <f t="shared" si="0"/>
        <v>0</v>
      </c>
    </row>
    <row r="22" spans="1:8" ht="71.25" x14ac:dyDescent="0.2">
      <c r="A22" s="35" t="s">
        <v>402</v>
      </c>
      <c r="B22" s="6" t="s">
        <v>401</v>
      </c>
      <c r="C22" s="6" t="s">
        <v>10</v>
      </c>
      <c r="D22" s="5">
        <v>50</v>
      </c>
      <c r="E22" s="4">
        <v>73</v>
      </c>
      <c r="F22" s="4">
        <f t="shared" si="1"/>
        <v>3650</v>
      </c>
      <c r="G22" s="21"/>
      <c r="H22" s="8">
        <f t="shared" si="0"/>
        <v>0</v>
      </c>
    </row>
    <row r="23" spans="1:8" ht="28.5" x14ac:dyDescent="0.2">
      <c r="A23" s="35" t="s">
        <v>400</v>
      </c>
      <c r="B23" s="6" t="s">
        <v>399</v>
      </c>
      <c r="C23" s="6" t="s">
        <v>0</v>
      </c>
      <c r="D23" s="5">
        <v>4</v>
      </c>
      <c r="E23" s="4">
        <v>1790</v>
      </c>
      <c r="F23" s="4">
        <f t="shared" si="1"/>
        <v>7160</v>
      </c>
      <c r="G23" s="21"/>
      <c r="H23" s="8">
        <f t="shared" si="0"/>
        <v>0</v>
      </c>
    </row>
    <row r="24" spans="1:8" ht="28.5" x14ac:dyDescent="0.2">
      <c r="A24" s="35" t="s">
        <v>398</v>
      </c>
      <c r="B24" s="6" t="s">
        <v>397</v>
      </c>
      <c r="C24" s="6" t="s">
        <v>0</v>
      </c>
      <c r="D24" s="5">
        <v>1</v>
      </c>
      <c r="E24" s="4">
        <v>2340</v>
      </c>
      <c r="F24" s="4">
        <f t="shared" si="1"/>
        <v>2340</v>
      </c>
      <c r="G24" s="21"/>
      <c r="H24" s="8">
        <f t="shared" si="0"/>
        <v>0</v>
      </c>
    </row>
    <row r="25" spans="1:8" ht="28.5" x14ac:dyDescent="0.2">
      <c r="A25" s="35" t="s">
        <v>396</v>
      </c>
      <c r="B25" s="6" t="s">
        <v>395</v>
      </c>
      <c r="C25" s="6" t="s">
        <v>0</v>
      </c>
      <c r="D25" s="5">
        <v>4</v>
      </c>
      <c r="E25" s="4">
        <v>285</v>
      </c>
      <c r="F25" s="4">
        <f t="shared" si="1"/>
        <v>1140</v>
      </c>
      <c r="G25" s="21"/>
      <c r="H25" s="8">
        <f t="shared" si="0"/>
        <v>0</v>
      </c>
    </row>
    <row r="26" spans="1:8" ht="28.5" x14ac:dyDescent="0.2">
      <c r="A26" s="35" t="s">
        <v>394</v>
      </c>
      <c r="B26" s="6" t="s">
        <v>393</v>
      </c>
      <c r="C26" s="6" t="s">
        <v>0</v>
      </c>
      <c r="D26" s="5">
        <v>1</v>
      </c>
      <c r="E26" s="4">
        <v>405</v>
      </c>
      <c r="F26" s="4">
        <f t="shared" si="1"/>
        <v>405</v>
      </c>
      <c r="G26" s="21"/>
      <c r="H26" s="8">
        <f t="shared" si="0"/>
        <v>0</v>
      </c>
    </row>
    <row r="27" spans="1:8" ht="42.75" x14ac:dyDescent="0.2">
      <c r="A27" s="35" t="s">
        <v>392</v>
      </c>
      <c r="B27" s="6" t="s">
        <v>391</v>
      </c>
      <c r="C27" s="6" t="s">
        <v>3</v>
      </c>
      <c r="D27" s="5">
        <v>4</v>
      </c>
      <c r="E27" s="4">
        <v>900</v>
      </c>
      <c r="F27" s="4">
        <f t="shared" si="1"/>
        <v>3600</v>
      </c>
      <c r="G27" s="21"/>
      <c r="H27" s="8">
        <f t="shared" si="0"/>
        <v>0</v>
      </c>
    </row>
    <row r="28" spans="1:8" ht="14.25" x14ac:dyDescent="0.2">
      <c r="A28" s="35" t="s">
        <v>390</v>
      </c>
      <c r="B28" s="19" t="s">
        <v>389</v>
      </c>
      <c r="C28" s="19" t="s">
        <v>0</v>
      </c>
      <c r="D28" s="18">
        <v>20</v>
      </c>
      <c r="E28" s="17">
        <v>1470</v>
      </c>
      <c r="F28" s="16">
        <f t="shared" si="1"/>
        <v>29400</v>
      </c>
      <c r="G28" s="21"/>
      <c r="H28" s="8">
        <f t="shared" si="0"/>
        <v>0</v>
      </c>
    </row>
    <row r="29" spans="1:8" ht="14.25" x14ac:dyDescent="0.2">
      <c r="A29" s="35" t="s">
        <v>388</v>
      </c>
      <c r="B29" s="6" t="s">
        <v>387</v>
      </c>
      <c r="C29" s="6" t="s">
        <v>10</v>
      </c>
      <c r="D29" s="5">
        <v>20</v>
      </c>
      <c r="E29" s="4">
        <v>8.6999999999999993</v>
      </c>
      <c r="F29" s="4">
        <f t="shared" si="1"/>
        <v>174</v>
      </c>
      <c r="G29" s="21"/>
      <c r="H29" s="8">
        <f t="shared" si="0"/>
        <v>0</v>
      </c>
    </row>
    <row r="30" spans="1:8" ht="14.25" x14ac:dyDescent="0.2">
      <c r="A30" s="35" t="s">
        <v>386</v>
      </c>
      <c r="B30" s="6" t="s">
        <v>385</v>
      </c>
      <c r="C30" s="6" t="s">
        <v>10</v>
      </c>
      <c r="D30" s="5">
        <v>580</v>
      </c>
      <c r="E30" s="4">
        <v>9.5</v>
      </c>
      <c r="F30" s="4">
        <f t="shared" si="1"/>
        <v>5510</v>
      </c>
      <c r="G30" s="21"/>
      <c r="H30" s="8">
        <f t="shared" si="0"/>
        <v>0</v>
      </c>
    </row>
    <row r="31" spans="1:8" ht="14.25" x14ac:dyDescent="0.2">
      <c r="A31" s="38" t="s">
        <v>384</v>
      </c>
      <c r="B31" s="6" t="s">
        <v>383</v>
      </c>
      <c r="C31" s="6" t="s">
        <v>10</v>
      </c>
      <c r="D31" s="5">
        <v>70</v>
      </c>
      <c r="E31" s="4">
        <v>30</v>
      </c>
      <c r="F31" s="4">
        <f t="shared" si="1"/>
        <v>2100</v>
      </c>
      <c r="G31" s="21"/>
      <c r="H31" s="8">
        <f t="shared" si="0"/>
        <v>0</v>
      </c>
    </row>
    <row r="32" spans="1:8" ht="14.25" x14ac:dyDescent="0.2">
      <c r="A32" s="35" t="s">
        <v>382</v>
      </c>
      <c r="B32" s="6" t="s">
        <v>381</v>
      </c>
      <c r="C32" s="6" t="s">
        <v>380</v>
      </c>
      <c r="D32" s="5">
        <v>70</v>
      </c>
      <c r="E32" s="4">
        <v>77</v>
      </c>
      <c r="F32" s="4">
        <f t="shared" si="1"/>
        <v>5390</v>
      </c>
      <c r="G32" s="21"/>
      <c r="H32" s="8">
        <f t="shared" si="0"/>
        <v>0</v>
      </c>
    </row>
    <row r="33" spans="1:8" ht="28.5" x14ac:dyDescent="0.2">
      <c r="A33" s="38" t="s">
        <v>379</v>
      </c>
      <c r="B33" s="6" t="s">
        <v>378</v>
      </c>
      <c r="C33" s="6" t="s">
        <v>10</v>
      </c>
      <c r="D33" s="5">
        <v>400</v>
      </c>
      <c r="E33" s="4">
        <v>9.6</v>
      </c>
      <c r="F33" s="4">
        <f t="shared" si="1"/>
        <v>3840</v>
      </c>
      <c r="G33" s="21"/>
      <c r="H33" s="8">
        <f t="shared" si="0"/>
        <v>0</v>
      </c>
    </row>
    <row r="34" spans="1:8" ht="28.5" x14ac:dyDescent="0.2">
      <c r="A34" s="38" t="s">
        <v>377</v>
      </c>
      <c r="B34" s="6" t="s">
        <v>376</v>
      </c>
      <c r="C34" s="6" t="s">
        <v>10</v>
      </c>
      <c r="D34" s="5">
        <v>580</v>
      </c>
      <c r="E34" s="4">
        <v>50</v>
      </c>
      <c r="F34" s="4">
        <f t="shared" si="1"/>
        <v>29000</v>
      </c>
      <c r="G34" s="21"/>
      <c r="H34" s="8">
        <f t="shared" si="0"/>
        <v>0</v>
      </c>
    </row>
    <row r="35" spans="1:8" ht="14.25" x14ac:dyDescent="0.2">
      <c r="A35" s="38" t="s">
        <v>375</v>
      </c>
      <c r="B35" s="6" t="s">
        <v>374</v>
      </c>
      <c r="C35" s="6" t="s">
        <v>10</v>
      </c>
      <c r="D35" s="5">
        <v>580</v>
      </c>
      <c r="E35" s="4">
        <v>21</v>
      </c>
      <c r="F35" s="4">
        <f t="shared" si="1"/>
        <v>12180</v>
      </c>
      <c r="G35" s="21"/>
      <c r="H35" s="8">
        <f t="shared" si="0"/>
        <v>0</v>
      </c>
    </row>
    <row r="36" spans="1:8" ht="28.5" x14ac:dyDescent="0.2">
      <c r="A36" s="38" t="s">
        <v>373</v>
      </c>
      <c r="B36" s="6" t="s">
        <v>372</v>
      </c>
      <c r="C36" s="6" t="s">
        <v>0</v>
      </c>
      <c r="D36" s="5">
        <v>20</v>
      </c>
      <c r="E36" s="4">
        <v>3440</v>
      </c>
      <c r="F36" s="4">
        <f t="shared" si="1"/>
        <v>68800</v>
      </c>
      <c r="G36" s="21"/>
      <c r="H36" s="8">
        <f t="shared" si="0"/>
        <v>0</v>
      </c>
    </row>
    <row r="37" spans="1:8" ht="42.75" x14ac:dyDescent="0.2">
      <c r="A37" s="38" t="s">
        <v>371</v>
      </c>
      <c r="B37" s="6" t="s">
        <v>370</v>
      </c>
      <c r="C37" s="6" t="s">
        <v>0</v>
      </c>
      <c r="D37" s="5">
        <v>20</v>
      </c>
      <c r="E37" s="4">
        <v>94</v>
      </c>
      <c r="F37" s="4">
        <f t="shared" si="1"/>
        <v>1880</v>
      </c>
      <c r="G37" s="21"/>
      <c r="H37" s="8">
        <f t="shared" si="0"/>
        <v>0</v>
      </c>
    </row>
    <row r="38" spans="1:8" ht="28.5" x14ac:dyDescent="0.2">
      <c r="A38" s="38" t="s">
        <v>369</v>
      </c>
      <c r="B38" s="6" t="s">
        <v>368</v>
      </c>
      <c r="C38" s="6" t="s">
        <v>0</v>
      </c>
      <c r="D38" s="5">
        <v>18</v>
      </c>
      <c r="E38" s="4">
        <v>780</v>
      </c>
      <c r="F38" s="4">
        <f t="shared" si="1"/>
        <v>14040</v>
      </c>
      <c r="G38" s="21"/>
      <c r="H38" s="8">
        <f t="shared" si="0"/>
        <v>0</v>
      </c>
    </row>
    <row r="39" spans="1:8" ht="14.25" x14ac:dyDescent="0.2">
      <c r="A39" s="38" t="s">
        <v>367</v>
      </c>
      <c r="B39" s="6" t="s">
        <v>366</v>
      </c>
      <c r="C39" s="6" t="s">
        <v>0</v>
      </c>
      <c r="D39" s="5">
        <v>2</v>
      </c>
      <c r="E39" s="4">
        <v>640</v>
      </c>
      <c r="F39" s="4">
        <f t="shared" si="1"/>
        <v>1280</v>
      </c>
      <c r="G39" s="21"/>
      <c r="H39" s="8">
        <f t="shared" si="0"/>
        <v>0</v>
      </c>
    </row>
    <row r="40" spans="1:8" ht="28.5" x14ac:dyDescent="0.2">
      <c r="A40" s="38" t="s">
        <v>365</v>
      </c>
      <c r="B40" s="6" t="s">
        <v>364</v>
      </c>
      <c r="C40" s="6" t="s">
        <v>0</v>
      </c>
      <c r="D40" s="5">
        <v>18</v>
      </c>
      <c r="E40" s="4">
        <v>245</v>
      </c>
      <c r="F40" s="4">
        <f t="shared" si="1"/>
        <v>4410</v>
      </c>
      <c r="G40" s="21"/>
      <c r="H40" s="8">
        <f t="shared" si="0"/>
        <v>0</v>
      </c>
    </row>
    <row r="41" spans="1:8" ht="28.5" x14ac:dyDescent="0.2">
      <c r="A41" s="38" t="s">
        <v>363</v>
      </c>
      <c r="B41" s="6" t="s">
        <v>362</v>
      </c>
      <c r="C41" s="6" t="s">
        <v>0</v>
      </c>
      <c r="D41" s="5">
        <v>2</v>
      </c>
      <c r="E41" s="4">
        <v>315</v>
      </c>
      <c r="F41" s="4">
        <f t="shared" si="1"/>
        <v>630</v>
      </c>
      <c r="G41" s="21"/>
      <c r="H41" s="8">
        <f t="shared" si="0"/>
        <v>0</v>
      </c>
    </row>
    <row r="42" spans="1:8" ht="42.75" x14ac:dyDescent="0.2">
      <c r="A42" s="38" t="s">
        <v>361</v>
      </c>
      <c r="B42" s="6" t="s">
        <v>360</v>
      </c>
      <c r="C42" s="6" t="s">
        <v>0</v>
      </c>
      <c r="D42" s="5">
        <v>1</v>
      </c>
      <c r="E42" s="4">
        <v>2900</v>
      </c>
      <c r="F42" s="4">
        <f t="shared" si="1"/>
        <v>2900</v>
      </c>
      <c r="G42" s="21"/>
      <c r="H42" s="8">
        <f t="shared" si="0"/>
        <v>0</v>
      </c>
    </row>
    <row r="43" spans="1:8" ht="42.75" x14ac:dyDescent="0.2">
      <c r="A43" s="38" t="s">
        <v>359</v>
      </c>
      <c r="B43" s="6" t="s">
        <v>358</v>
      </c>
      <c r="C43" s="6" t="s">
        <v>0</v>
      </c>
      <c r="D43" s="5">
        <v>1</v>
      </c>
      <c r="E43" s="4">
        <v>2030</v>
      </c>
      <c r="F43" s="4">
        <f t="shared" si="1"/>
        <v>2030</v>
      </c>
      <c r="G43" s="21"/>
      <c r="H43" s="8">
        <f t="shared" si="0"/>
        <v>0</v>
      </c>
    </row>
    <row r="44" spans="1:8" ht="57" x14ac:dyDescent="0.2">
      <c r="A44" s="38" t="s">
        <v>452</v>
      </c>
      <c r="B44" s="6" t="s">
        <v>453</v>
      </c>
      <c r="C44" s="6" t="s">
        <v>454</v>
      </c>
      <c r="D44" s="5">
        <v>22</v>
      </c>
      <c r="E44" s="4">
        <v>3390</v>
      </c>
      <c r="F44" s="4">
        <f t="shared" si="1"/>
        <v>74580</v>
      </c>
      <c r="G44" s="21"/>
      <c r="H44" s="8">
        <f>IF(D44="","",G44*D44)</f>
        <v>0</v>
      </c>
    </row>
    <row r="45" spans="1:8" ht="14.25" x14ac:dyDescent="0.2">
      <c r="A45" s="35" t="s">
        <v>357</v>
      </c>
      <c r="B45" s="6" t="s">
        <v>90</v>
      </c>
      <c r="C45" s="6"/>
      <c r="D45" s="5"/>
      <c r="E45" s="4"/>
      <c r="F45" s="4"/>
      <c r="G45" s="8"/>
      <c r="H45" s="8" t="str">
        <f t="shared" si="0"/>
        <v/>
      </c>
    </row>
    <row r="46" spans="1:8" ht="14.25" x14ac:dyDescent="0.2">
      <c r="A46" s="35" t="s">
        <v>356</v>
      </c>
      <c r="B46" s="6" t="s">
        <v>138</v>
      </c>
      <c r="C46" s="6"/>
      <c r="D46" s="5"/>
      <c r="E46" s="4"/>
      <c r="F46" s="4"/>
      <c r="G46" s="8"/>
      <c r="H46" s="8" t="str">
        <f t="shared" si="0"/>
        <v/>
      </c>
    </row>
    <row r="47" spans="1:8" ht="14.25" x14ac:dyDescent="0.2">
      <c r="A47" s="35" t="s">
        <v>355</v>
      </c>
      <c r="B47" s="6" t="s">
        <v>354</v>
      </c>
      <c r="C47" s="6" t="s">
        <v>192</v>
      </c>
      <c r="D47" s="5">
        <v>1300</v>
      </c>
      <c r="E47" s="4">
        <v>9.3000000000000007</v>
      </c>
      <c r="F47" s="4">
        <f t="shared" ref="F47:F53" si="2">D47*E47</f>
        <v>12090.000000000002</v>
      </c>
      <c r="G47" s="21"/>
      <c r="H47" s="8">
        <f t="shared" si="0"/>
        <v>0</v>
      </c>
    </row>
    <row r="48" spans="1:8" ht="14.25" x14ac:dyDescent="0.2">
      <c r="A48" s="35" t="s">
        <v>353</v>
      </c>
      <c r="B48" s="6" t="s">
        <v>352</v>
      </c>
      <c r="C48" s="6" t="s">
        <v>13</v>
      </c>
      <c r="D48" s="5">
        <v>730</v>
      </c>
      <c r="E48" s="4">
        <v>8.8000000000000007</v>
      </c>
      <c r="F48" s="4">
        <f t="shared" si="2"/>
        <v>6424.0000000000009</v>
      </c>
      <c r="G48" s="21"/>
      <c r="H48" s="8">
        <f t="shared" si="0"/>
        <v>0</v>
      </c>
    </row>
    <row r="49" spans="1:8" ht="14.25" x14ac:dyDescent="0.2">
      <c r="A49" s="35" t="s">
        <v>351</v>
      </c>
      <c r="B49" s="6" t="s">
        <v>350</v>
      </c>
      <c r="C49" s="6" t="s">
        <v>13</v>
      </c>
      <c r="D49" s="5">
        <v>290</v>
      </c>
      <c r="E49" s="4">
        <v>15.2</v>
      </c>
      <c r="F49" s="4">
        <f t="shared" si="2"/>
        <v>4408</v>
      </c>
      <c r="G49" s="21"/>
      <c r="H49" s="8">
        <f t="shared" si="0"/>
        <v>0</v>
      </c>
    </row>
    <row r="50" spans="1:8" ht="14.25" x14ac:dyDescent="0.2">
      <c r="A50" s="35" t="s">
        <v>349</v>
      </c>
      <c r="B50" s="6" t="s">
        <v>348</v>
      </c>
      <c r="C50" s="6" t="s">
        <v>183</v>
      </c>
      <c r="D50" s="5">
        <v>2</v>
      </c>
      <c r="E50" s="4">
        <v>145</v>
      </c>
      <c r="F50" s="4">
        <f t="shared" si="2"/>
        <v>290</v>
      </c>
      <c r="G50" s="21"/>
      <c r="H50" s="8">
        <f t="shared" si="0"/>
        <v>0</v>
      </c>
    </row>
    <row r="51" spans="1:8" ht="14.25" x14ac:dyDescent="0.2">
      <c r="A51" s="35" t="s">
        <v>347</v>
      </c>
      <c r="B51" s="6" t="s">
        <v>346</v>
      </c>
      <c r="C51" s="6" t="s">
        <v>192</v>
      </c>
      <c r="D51" s="5">
        <v>100</v>
      </c>
      <c r="E51" s="4">
        <v>1.5</v>
      </c>
      <c r="F51" s="4">
        <f t="shared" si="2"/>
        <v>150</v>
      </c>
      <c r="G51" s="21"/>
      <c r="H51" s="8">
        <f t="shared" si="0"/>
        <v>0</v>
      </c>
    </row>
    <row r="52" spans="1:8" ht="14.25" x14ac:dyDescent="0.2">
      <c r="A52" s="35" t="s">
        <v>345</v>
      </c>
      <c r="B52" s="6" t="s">
        <v>344</v>
      </c>
      <c r="C52" s="6" t="s">
        <v>192</v>
      </c>
      <c r="D52" s="5">
        <f>2500</f>
        <v>2500</v>
      </c>
      <c r="E52" s="4">
        <v>2.1</v>
      </c>
      <c r="F52" s="4">
        <f t="shared" si="2"/>
        <v>5250</v>
      </c>
      <c r="G52" s="21"/>
      <c r="H52" s="8">
        <f t="shared" si="0"/>
        <v>0</v>
      </c>
    </row>
    <row r="53" spans="1:8" ht="28.5" x14ac:dyDescent="0.2">
      <c r="A53" s="35" t="s">
        <v>343</v>
      </c>
      <c r="B53" s="6" t="s">
        <v>342</v>
      </c>
      <c r="C53" s="6" t="s">
        <v>3</v>
      </c>
      <c r="D53" s="5">
        <v>2</v>
      </c>
      <c r="E53" s="4">
        <v>1450</v>
      </c>
      <c r="F53" s="4">
        <f t="shared" si="2"/>
        <v>2900</v>
      </c>
      <c r="G53" s="21"/>
      <c r="H53" s="8">
        <f t="shared" si="0"/>
        <v>0</v>
      </c>
    </row>
    <row r="54" spans="1:8" ht="14.25" x14ac:dyDescent="0.2">
      <c r="A54" s="35" t="s">
        <v>341</v>
      </c>
      <c r="B54" s="6" t="s">
        <v>37</v>
      </c>
      <c r="C54" s="6"/>
      <c r="D54" s="5"/>
      <c r="E54" s="4"/>
      <c r="F54" s="4"/>
      <c r="G54" s="8"/>
      <c r="H54" s="8" t="str">
        <f t="shared" si="0"/>
        <v/>
      </c>
    </row>
    <row r="55" spans="1:8" ht="14.25" x14ac:dyDescent="0.2">
      <c r="A55" s="35" t="s">
        <v>340</v>
      </c>
      <c r="B55" s="6" t="s">
        <v>35</v>
      </c>
      <c r="C55" s="6" t="s">
        <v>290</v>
      </c>
      <c r="D55" s="5">
        <v>6700</v>
      </c>
      <c r="E55" s="4">
        <v>17.3</v>
      </c>
      <c r="F55" s="4">
        <f>D55*E55</f>
        <v>115910</v>
      </c>
      <c r="G55" s="21"/>
      <c r="H55" s="8">
        <f t="shared" si="0"/>
        <v>0</v>
      </c>
    </row>
    <row r="56" spans="1:8" ht="14.25" x14ac:dyDescent="0.2">
      <c r="A56" s="35" t="s">
        <v>339</v>
      </c>
      <c r="B56" s="6" t="s">
        <v>338</v>
      </c>
      <c r="C56" s="6" t="s">
        <v>290</v>
      </c>
      <c r="D56" s="5">
        <v>16700</v>
      </c>
      <c r="E56" s="4">
        <v>18</v>
      </c>
      <c r="F56" s="4">
        <f>D56*E56</f>
        <v>300600</v>
      </c>
      <c r="G56" s="21"/>
      <c r="H56" s="8">
        <f t="shared" si="0"/>
        <v>0</v>
      </c>
    </row>
    <row r="57" spans="1:8" ht="14.25" x14ac:dyDescent="0.2">
      <c r="A57" s="35" t="s">
        <v>337</v>
      </c>
      <c r="B57" s="6" t="s">
        <v>336</v>
      </c>
      <c r="C57" s="6" t="s">
        <v>192</v>
      </c>
      <c r="D57" s="5">
        <v>14000</v>
      </c>
      <c r="E57" s="4">
        <v>2.4</v>
      </c>
      <c r="F57" s="4">
        <f>D57*E57</f>
        <v>33600</v>
      </c>
      <c r="G57" s="21"/>
      <c r="H57" s="8">
        <f t="shared" si="0"/>
        <v>0</v>
      </c>
    </row>
    <row r="58" spans="1:8" ht="14.25" x14ac:dyDescent="0.2">
      <c r="A58" s="35" t="s">
        <v>335</v>
      </c>
      <c r="B58" s="6" t="s">
        <v>27</v>
      </c>
      <c r="C58" s="6" t="s">
        <v>290</v>
      </c>
      <c r="D58" s="5">
        <v>6700</v>
      </c>
      <c r="E58" s="4">
        <v>4.5999999999999996</v>
      </c>
      <c r="F58" s="4">
        <f>D58*E58</f>
        <v>30819.999999999996</v>
      </c>
      <c r="G58" s="21"/>
      <c r="H58" s="8">
        <f t="shared" si="0"/>
        <v>0</v>
      </c>
    </row>
    <row r="59" spans="1:8" ht="14.25" x14ac:dyDescent="0.2">
      <c r="A59" s="35" t="s">
        <v>334</v>
      </c>
      <c r="B59" s="6" t="s">
        <v>333</v>
      </c>
      <c r="C59" s="6" t="s">
        <v>290</v>
      </c>
      <c r="D59" s="5">
        <v>1100</v>
      </c>
      <c r="E59" s="4">
        <v>45</v>
      </c>
      <c r="F59" s="4">
        <f>D59*E59</f>
        <v>49500</v>
      </c>
      <c r="G59" s="21"/>
      <c r="H59" s="8">
        <f t="shared" si="0"/>
        <v>0</v>
      </c>
    </row>
    <row r="60" spans="1:8" ht="14.25" x14ac:dyDescent="0.2">
      <c r="A60" s="35" t="s">
        <v>332</v>
      </c>
      <c r="B60" s="6" t="s">
        <v>331</v>
      </c>
      <c r="C60" s="6"/>
      <c r="D60" s="5"/>
      <c r="E60" s="4"/>
      <c r="F60" s="4"/>
      <c r="G60" s="8"/>
      <c r="H60" s="8" t="str">
        <f t="shared" si="0"/>
        <v/>
      </c>
    </row>
    <row r="61" spans="1:8" ht="14.25" x14ac:dyDescent="0.2">
      <c r="A61" s="35" t="s">
        <v>330</v>
      </c>
      <c r="B61" s="6" t="s">
        <v>329</v>
      </c>
      <c r="C61" s="6" t="s">
        <v>290</v>
      </c>
      <c r="D61" s="5">
        <v>4300</v>
      </c>
      <c r="E61" s="4">
        <v>115</v>
      </c>
      <c r="F61" s="4">
        <f>D61*E61</f>
        <v>494500</v>
      </c>
      <c r="G61" s="21"/>
      <c r="H61" s="8">
        <f t="shared" si="0"/>
        <v>0</v>
      </c>
    </row>
    <row r="62" spans="1:8" ht="14.25" x14ac:dyDescent="0.2">
      <c r="A62" s="35" t="s">
        <v>328</v>
      </c>
      <c r="B62" s="6" t="s">
        <v>327</v>
      </c>
      <c r="C62" s="6"/>
      <c r="D62" s="5"/>
      <c r="E62" s="4"/>
      <c r="F62" s="4"/>
      <c r="G62" s="8"/>
      <c r="H62" s="8" t="str">
        <f t="shared" si="0"/>
        <v/>
      </c>
    </row>
    <row r="63" spans="1:8" ht="28.5" x14ac:dyDescent="0.2">
      <c r="A63" s="35" t="s">
        <v>326</v>
      </c>
      <c r="B63" s="6" t="s">
        <v>325</v>
      </c>
      <c r="C63" s="6" t="s">
        <v>192</v>
      </c>
      <c r="D63" s="5">
        <v>8000</v>
      </c>
      <c r="E63" s="4">
        <v>34</v>
      </c>
      <c r="F63" s="4">
        <f t="shared" ref="F63:F73" si="3">D63*E63</f>
        <v>272000</v>
      </c>
      <c r="G63" s="21"/>
      <c r="H63" s="8">
        <f t="shared" si="0"/>
        <v>0</v>
      </c>
    </row>
    <row r="64" spans="1:8" ht="14.25" x14ac:dyDescent="0.2">
      <c r="A64" s="35" t="s">
        <v>324</v>
      </c>
      <c r="B64" s="6" t="s">
        <v>323</v>
      </c>
      <c r="C64" s="6" t="s">
        <v>192</v>
      </c>
      <c r="D64" s="5">
        <v>800</v>
      </c>
      <c r="E64" s="4">
        <v>33</v>
      </c>
      <c r="F64" s="4">
        <f t="shared" si="3"/>
        <v>26400</v>
      </c>
      <c r="G64" s="21"/>
      <c r="H64" s="8">
        <f t="shared" si="0"/>
        <v>0</v>
      </c>
    </row>
    <row r="65" spans="1:8" ht="28.5" x14ac:dyDescent="0.2">
      <c r="A65" s="35" t="s">
        <v>322</v>
      </c>
      <c r="B65" s="6" t="s">
        <v>321</v>
      </c>
      <c r="C65" s="6" t="s">
        <v>192</v>
      </c>
      <c r="D65" s="5">
        <v>3600</v>
      </c>
      <c r="E65" s="4">
        <v>39</v>
      </c>
      <c r="F65" s="4">
        <f t="shared" si="3"/>
        <v>140400</v>
      </c>
      <c r="G65" s="21"/>
      <c r="H65" s="8">
        <f t="shared" si="0"/>
        <v>0</v>
      </c>
    </row>
    <row r="66" spans="1:8" ht="28.5" x14ac:dyDescent="0.2">
      <c r="A66" s="35" t="s">
        <v>320</v>
      </c>
      <c r="B66" s="6" t="s">
        <v>319</v>
      </c>
      <c r="C66" s="6" t="s">
        <v>192</v>
      </c>
      <c r="D66" s="5">
        <v>8250</v>
      </c>
      <c r="E66" s="4">
        <v>46</v>
      </c>
      <c r="F66" s="4">
        <f t="shared" si="3"/>
        <v>379500</v>
      </c>
      <c r="G66" s="21"/>
      <c r="H66" s="8">
        <f t="shared" si="0"/>
        <v>0</v>
      </c>
    </row>
    <row r="67" spans="1:8" ht="28.5" x14ac:dyDescent="0.2">
      <c r="A67" s="35" t="s">
        <v>318</v>
      </c>
      <c r="B67" s="6" t="s">
        <v>317</v>
      </c>
      <c r="C67" s="6" t="s">
        <v>192</v>
      </c>
      <c r="D67" s="5">
        <v>800</v>
      </c>
      <c r="E67" s="4">
        <v>28</v>
      </c>
      <c r="F67" s="4">
        <f t="shared" si="3"/>
        <v>22400</v>
      </c>
      <c r="G67" s="21"/>
      <c r="H67" s="8">
        <f t="shared" si="0"/>
        <v>0</v>
      </c>
    </row>
    <row r="68" spans="1:8" ht="28.5" x14ac:dyDescent="0.2">
      <c r="A68" s="35" t="s">
        <v>316</v>
      </c>
      <c r="B68" s="6" t="s">
        <v>315</v>
      </c>
      <c r="C68" s="6" t="s">
        <v>192</v>
      </c>
      <c r="D68" s="5">
        <v>11900</v>
      </c>
      <c r="E68" s="4">
        <v>36</v>
      </c>
      <c r="F68" s="4">
        <f t="shared" si="3"/>
        <v>428400</v>
      </c>
      <c r="G68" s="21"/>
      <c r="H68" s="8">
        <f t="shared" si="0"/>
        <v>0</v>
      </c>
    </row>
    <row r="69" spans="1:8" ht="14.25" x14ac:dyDescent="0.2">
      <c r="A69" s="35" t="s">
        <v>314</v>
      </c>
      <c r="B69" s="6" t="s">
        <v>313</v>
      </c>
      <c r="C69" s="6" t="s">
        <v>192</v>
      </c>
      <c r="D69" s="5">
        <v>20600</v>
      </c>
      <c r="E69" s="4">
        <v>1</v>
      </c>
      <c r="F69" s="4">
        <f t="shared" si="3"/>
        <v>20600</v>
      </c>
      <c r="G69" s="21"/>
      <c r="H69" s="8">
        <f t="shared" si="0"/>
        <v>0</v>
      </c>
    </row>
    <row r="70" spans="1:8" ht="14.25" x14ac:dyDescent="0.2">
      <c r="A70" s="35" t="s">
        <v>312</v>
      </c>
      <c r="B70" s="6" t="s">
        <v>311</v>
      </c>
      <c r="C70" s="6" t="s">
        <v>192</v>
      </c>
      <c r="D70" s="5">
        <v>13400</v>
      </c>
      <c r="E70" s="4">
        <v>1.2</v>
      </c>
      <c r="F70" s="4">
        <f t="shared" si="3"/>
        <v>16080</v>
      </c>
      <c r="G70" s="21"/>
      <c r="H70" s="8">
        <f t="shared" si="0"/>
        <v>0</v>
      </c>
    </row>
    <row r="71" spans="1:8" ht="14.25" x14ac:dyDescent="0.2">
      <c r="A71" s="35" t="s">
        <v>310</v>
      </c>
      <c r="B71" s="6" t="s">
        <v>309</v>
      </c>
      <c r="C71" s="6" t="s">
        <v>192</v>
      </c>
      <c r="D71" s="5">
        <v>4100</v>
      </c>
      <c r="E71" s="4">
        <v>7</v>
      </c>
      <c r="F71" s="4">
        <f t="shared" si="3"/>
        <v>28700</v>
      </c>
      <c r="G71" s="21"/>
      <c r="H71" s="8">
        <f t="shared" ref="H71:H134" si="4">IF(D71="","",G71*D71)</f>
        <v>0</v>
      </c>
    </row>
    <row r="72" spans="1:8" ht="14.25" x14ac:dyDescent="0.2">
      <c r="A72" s="35" t="s">
        <v>308</v>
      </c>
      <c r="B72" s="6" t="s">
        <v>307</v>
      </c>
      <c r="C72" s="6" t="s">
        <v>192</v>
      </c>
      <c r="D72" s="5">
        <v>4100</v>
      </c>
      <c r="E72" s="4">
        <v>8.6</v>
      </c>
      <c r="F72" s="4">
        <f t="shared" si="3"/>
        <v>35260</v>
      </c>
      <c r="G72" s="21"/>
      <c r="H72" s="8">
        <f t="shared" si="4"/>
        <v>0</v>
      </c>
    </row>
    <row r="73" spans="1:8" ht="14.25" x14ac:dyDescent="0.2">
      <c r="A73" s="35" t="s">
        <v>306</v>
      </c>
      <c r="B73" s="6" t="s">
        <v>305</v>
      </c>
      <c r="C73" s="6" t="s">
        <v>192</v>
      </c>
      <c r="D73" s="5">
        <v>4100</v>
      </c>
      <c r="E73" s="4">
        <v>9.1999999999999993</v>
      </c>
      <c r="F73" s="4">
        <f t="shared" si="3"/>
        <v>37720</v>
      </c>
      <c r="G73" s="21"/>
      <c r="H73" s="8">
        <f t="shared" si="4"/>
        <v>0</v>
      </c>
    </row>
    <row r="74" spans="1:8" ht="14.25" x14ac:dyDescent="0.2">
      <c r="A74" s="35" t="s">
        <v>304</v>
      </c>
      <c r="B74" s="6" t="s">
        <v>66</v>
      </c>
      <c r="C74" s="6"/>
      <c r="D74" s="5"/>
      <c r="E74" s="4"/>
      <c r="F74" s="4"/>
      <c r="G74" s="8"/>
      <c r="H74" s="8" t="str">
        <f t="shared" si="4"/>
        <v/>
      </c>
    </row>
    <row r="75" spans="1:8" ht="28.5" x14ac:dyDescent="0.2">
      <c r="A75" s="35" t="s">
        <v>303</v>
      </c>
      <c r="B75" s="6" t="s">
        <v>302</v>
      </c>
      <c r="C75" s="6" t="s">
        <v>13</v>
      </c>
      <c r="D75" s="5">
        <v>36</v>
      </c>
      <c r="E75" s="4">
        <v>380</v>
      </c>
      <c r="F75" s="4">
        <f t="shared" ref="F75:F81" si="5">D75*E75</f>
        <v>13680</v>
      </c>
      <c r="G75" s="21"/>
      <c r="H75" s="8">
        <f t="shared" si="4"/>
        <v>0</v>
      </c>
    </row>
    <row r="76" spans="1:8" ht="42.75" x14ac:dyDescent="0.2">
      <c r="A76" s="35" t="s">
        <v>301</v>
      </c>
      <c r="B76" s="6" t="s">
        <v>300</v>
      </c>
      <c r="C76" s="6" t="s">
        <v>297</v>
      </c>
      <c r="D76" s="5">
        <v>4</v>
      </c>
      <c r="E76" s="4">
        <v>1350</v>
      </c>
      <c r="F76" s="4">
        <f t="shared" si="5"/>
        <v>5400</v>
      </c>
      <c r="G76" s="21"/>
      <c r="H76" s="8">
        <f t="shared" si="4"/>
        <v>0</v>
      </c>
    </row>
    <row r="77" spans="1:8" ht="42.75" x14ac:dyDescent="0.2">
      <c r="A77" s="35" t="s">
        <v>299</v>
      </c>
      <c r="B77" s="6" t="s">
        <v>298</v>
      </c>
      <c r="C77" s="6" t="s">
        <v>297</v>
      </c>
      <c r="D77" s="5">
        <v>2</v>
      </c>
      <c r="E77" s="4">
        <v>2390</v>
      </c>
      <c r="F77" s="4">
        <f t="shared" si="5"/>
        <v>4780</v>
      </c>
      <c r="G77" s="21"/>
      <c r="H77" s="8">
        <f t="shared" si="4"/>
        <v>0</v>
      </c>
    </row>
    <row r="78" spans="1:8" ht="28.5" x14ac:dyDescent="0.2">
      <c r="A78" s="35" t="s">
        <v>296</v>
      </c>
      <c r="B78" s="6" t="s">
        <v>295</v>
      </c>
      <c r="C78" s="6" t="s">
        <v>290</v>
      </c>
      <c r="D78" s="5">
        <v>19</v>
      </c>
      <c r="E78" s="4">
        <v>1030</v>
      </c>
      <c r="F78" s="4">
        <f t="shared" si="5"/>
        <v>19570</v>
      </c>
      <c r="G78" s="21"/>
      <c r="H78" s="8">
        <f t="shared" si="4"/>
        <v>0</v>
      </c>
    </row>
    <row r="79" spans="1:8" ht="14.25" x14ac:dyDescent="0.2">
      <c r="A79" s="35" t="s">
        <v>294</v>
      </c>
      <c r="B79" s="6" t="s">
        <v>293</v>
      </c>
      <c r="C79" s="6" t="s">
        <v>290</v>
      </c>
      <c r="D79" s="5">
        <v>19</v>
      </c>
      <c r="E79" s="4">
        <v>28</v>
      </c>
      <c r="F79" s="4">
        <f t="shared" si="5"/>
        <v>532</v>
      </c>
      <c r="G79" s="21"/>
      <c r="H79" s="8">
        <f t="shared" si="4"/>
        <v>0</v>
      </c>
    </row>
    <row r="80" spans="1:8" ht="14.25" x14ac:dyDescent="0.2">
      <c r="A80" s="35" t="s">
        <v>292</v>
      </c>
      <c r="B80" s="6" t="s">
        <v>291</v>
      </c>
      <c r="C80" s="6" t="s">
        <v>290</v>
      </c>
      <c r="D80" s="5">
        <v>12</v>
      </c>
      <c r="E80" s="4">
        <v>1110</v>
      </c>
      <c r="F80" s="4">
        <f t="shared" si="5"/>
        <v>13320</v>
      </c>
      <c r="G80" s="21"/>
      <c r="H80" s="8">
        <f t="shared" si="4"/>
        <v>0</v>
      </c>
    </row>
    <row r="81" spans="1:8" ht="14.25" x14ac:dyDescent="0.2">
      <c r="A81" s="35" t="s">
        <v>289</v>
      </c>
      <c r="B81" s="39" t="s">
        <v>288</v>
      </c>
      <c r="C81" s="39" t="s">
        <v>192</v>
      </c>
      <c r="D81" s="39" t="s">
        <v>287</v>
      </c>
      <c r="E81" s="39">
        <v>95</v>
      </c>
      <c r="F81" s="39">
        <f t="shared" si="5"/>
        <v>135850</v>
      </c>
      <c r="G81" s="21"/>
      <c r="H81" s="8">
        <f t="shared" si="4"/>
        <v>0</v>
      </c>
    </row>
    <row r="82" spans="1:8" ht="14.25" x14ac:dyDescent="0.2">
      <c r="A82" s="35" t="s">
        <v>286</v>
      </c>
      <c r="B82" s="6" t="s">
        <v>285</v>
      </c>
      <c r="C82" s="6"/>
      <c r="D82" s="5"/>
      <c r="E82" s="4"/>
      <c r="F82" s="4"/>
      <c r="G82" s="8"/>
      <c r="H82" s="8" t="str">
        <f t="shared" si="4"/>
        <v/>
      </c>
    </row>
    <row r="83" spans="1:8" ht="14.25" x14ac:dyDescent="0.2">
      <c r="A83" s="35" t="s">
        <v>284</v>
      </c>
      <c r="B83" s="6" t="s">
        <v>283</v>
      </c>
      <c r="C83" s="6" t="s">
        <v>13</v>
      </c>
      <c r="D83" s="5">
        <v>130</v>
      </c>
      <c r="E83" s="4">
        <v>77</v>
      </c>
      <c r="F83" s="4">
        <f t="shared" ref="F83:F88" si="6">D83*E83</f>
        <v>10010</v>
      </c>
      <c r="G83" s="21"/>
      <c r="H83" s="8">
        <f t="shared" si="4"/>
        <v>0</v>
      </c>
    </row>
    <row r="84" spans="1:8" ht="14.25" x14ac:dyDescent="0.2">
      <c r="A84" s="35" t="s">
        <v>282</v>
      </c>
      <c r="B84" s="6" t="s">
        <v>281</v>
      </c>
      <c r="C84" s="6" t="s">
        <v>13</v>
      </c>
      <c r="D84" s="5">
        <v>130</v>
      </c>
      <c r="E84" s="4">
        <v>61</v>
      </c>
      <c r="F84" s="4">
        <f t="shared" si="6"/>
        <v>7930</v>
      </c>
      <c r="G84" s="21"/>
      <c r="H84" s="8">
        <f t="shared" si="4"/>
        <v>0</v>
      </c>
    </row>
    <row r="85" spans="1:8" ht="14.25" x14ac:dyDescent="0.2">
      <c r="A85" s="35" t="s">
        <v>280</v>
      </c>
      <c r="B85" s="6" t="s">
        <v>279</v>
      </c>
      <c r="C85" s="6" t="s">
        <v>13</v>
      </c>
      <c r="D85" s="5">
        <v>22</v>
      </c>
      <c r="E85" s="4">
        <v>83</v>
      </c>
      <c r="F85" s="4">
        <f t="shared" si="6"/>
        <v>1826</v>
      </c>
      <c r="G85" s="21"/>
      <c r="H85" s="8">
        <f t="shared" si="4"/>
        <v>0</v>
      </c>
    </row>
    <row r="86" spans="1:8" ht="14.25" x14ac:dyDescent="0.2">
      <c r="A86" s="35" t="s">
        <v>278</v>
      </c>
      <c r="B86" s="6" t="s">
        <v>277</v>
      </c>
      <c r="C86" s="6" t="s">
        <v>13</v>
      </c>
      <c r="D86" s="5">
        <v>590</v>
      </c>
      <c r="E86" s="4">
        <v>78</v>
      </c>
      <c r="F86" s="4">
        <f t="shared" si="6"/>
        <v>46020</v>
      </c>
      <c r="G86" s="21"/>
      <c r="H86" s="8">
        <f t="shared" si="4"/>
        <v>0</v>
      </c>
    </row>
    <row r="87" spans="1:8" ht="14.25" x14ac:dyDescent="0.2">
      <c r="A87" s="35" t="s">
        <v>276</v>
      </c>
      <c r="B87" s="6" t="s">
        <v>275</v>
      </c>
      <c r="C87" s="6" t="s">
        <v>183</v>
      </c>
      <c r="D87" s="5">
        <v>8</v>
      </c>
      <c r="E87" s="4">
        <v>350</v>
      </c>
      <c r="F87" s="4">
        <f t="shared" si="6"/>
        <v>2800</v>
      </c>
      <c r="G87" s="21"/>
      <c r="H87" s="8">
        <f t="shared" si="4"/>
        <v>0</v>
      </c>
    </row>
    <row r="88" spans="1:8" ht="28.5" x14ac:dyDescent="0.2">
      <c r="A88" s="35" t="s">
        <v>274</v>
      </c>
      <c r="B88" s="6" t="s">
        <v>273</v>
      </c>
      <c r="C88" s="6" t="s">
        <v>192</v>
      </c>
      <c r="D88" s="5">
        <v>680</v>
      </c>
      <c r="E88" s="4">
        <v>83</v>
      </c>
      <c r="F88" s="4">
        <f t="shared" si="6"/>
        <v>56440</v>
      </c>
      <c r="G88" s="21"/>
      <c r="H88" s="8">
        <f t="shared" si="4"/>
        <v>0</v>
      </c>
    </row>
    <row r="89" spans="1:8" ht="14.25" x14ac:dyDescent="0.2">
      <c r="A89" s="35" t="s">
        <v>272</v>
      </c>
      <c r="B89" s="6" t="s">
        <v>57</v>
      </c>
      <c r="C89" s="6"/>
      <c r="D89" s="5"/>
      <c r="E89" s="4"/>
      <c r="F89" s="4"/>
      <c r="G89" s="8"/>
      <c r="H89" s="8" t="str">
        <f t="shared" si="4"/>
        <v/>
      </c>
    </row>
    <row r="90" spans="1:8" ht="28.5" x14ac:dyDescent="0.2">
      <c r="A90" s="35" t="s">
        <v>271</v>
      </c>
      <c r="B90" s="6" t="s">
        <v>270</v>
      </c>
      <c r="C90" s="6" t="s">
        <v>192</v>
      </c>
      <c r="D90" s="5">
        <v>1430</v>
      </c>
      <c r="E90" s="4">
        <v>11.4</v>
      </c>
      <c r="F90" s="4">
        <f>D90*E90</f>
        <v>16302</v>
      </c>
      <c r="G90" s="21"/>
      <c r="H90" s="8">
        <f t="shared" si="4"/>
        <v>0</v>
      </c>
    </row>
    <row r="91" spans="1:8" ht="14.25" x14ac:dyDescent="0.2">
      <c r="A91" s="35" t="s">
        <v>269</v>
      </c>
      <c r="B91" s="6" t="s">
        <v>209</v>
      </c>
      <c r="C91" s="6"/>
      <c r="D91" s="5"/>
      <c r="E91" s="4"/>
      <c r="F91" s="4"/>
      <c r="G91" s="8"/>
      <c r="H91" s="8" t="str">
        <f t="shared" si="4"/>
        <v/>
      </c>
    </row>
    <row r="92" spans="1:8" ht="28.5" x14ac:dyDescent="0.2">
      <c r="A92" s="35" t="s">
        <v>268</v>
      </c>
      <c r="B92" s="6" t="s">
        <v>267</v>
      </c>
      <c r="C92" s="6" t="s">
        <v>29</v>
      </c>
      <c r="D92" s="5">
        <v>20</v>
      </c>
      <c r="E92" s="4">
        <v>540</v>
      </c>
      <c r="F92" s="4">
        <f>D92*E92</f>
        <v>10800</v>
      </c>
      <c r="G92" s="21"/>
      <c r="H92" s="8">
        <f t="shared" si="4"/>
        <v>0</v>
      </c>
    </row>
    <row r="93" spans="1:8" ht="28.5" x14ac:dyDescent="0.2">
      <c r="A93" s="35" t="s">
        <v>266</v>
      </c>
      <c r="B93" s="6" t="s">
        <v>265</v>
      </c>
      <c r="C93" s="6" t="s">
        <v>13</v>
      </c>
      <c r="D93" s="5">
        <v>19.5</v>
      </c>
      <c r="E93" s="4">
        <v>57</v>
      </c>
      <c r="F93" s="4">
        <f>D93*E93</f>
        <v>1111.5</v>
      </c>
      <c r="G93" s="21"/>
      <c r="H93" s="8">
        <f t="shared" si="4"/>
        <v>0</v>
      </c>
    </row>
    <row r="94" spans="1:8" ht="28.5" x14ac:dyDescent="0.2">
      <c r="A94" s="35" t="s">
        <v>264</v>
      </c>
      <c r="B94" s="6" t="s">
        <v>263</v>
      </c>
      <c r="C94" s="6" t="s">
        <v>13</v>
      </c>
      <c r="D94" s="5">
        <v>20</v>
      </c>
      <c r="E94" s="4">
        <v>85</v>
      </c>
      <c r="F94" s="4">
        <f>D94*E94</f>
        <v>1700</v>
      </c>
      <c r="G94" s="21"/>
      <c r="H94" s="8">
        <f t="shared" si="4"/>
        <v>0</v>
      </c>
    </row>
    <row r="95" spans="1:8" ht="14.25" x14ac:dyDescent="0.2">
      <c r="A95" s="35" t="s">
        <v>262</v>
      </c>
      <c r="B95" s="6" t="s">
        <v>261</v>
      </c>
      <c r="C95" s="6"/>
      <c r="D95" s="5"/>
      <c r="E95" s="4"/>
      <c r="F95" s="4"/>
      <c r="G95" s="8"/>
      <c r="H95" s="8" t="str">
        <f t="shared" si="4"/>
        <v/>
      </c>
    </row>
    <row r="96" spans="1:8" ht="28.5" x14ac:dyDescent="0.2">
      <c r="A96" s="35" t="s">
        <v>260</v>
      </c>
      <c r="B96" s="7" t="s">
        <v>259</v>
      </c>
      <c r="C96" s="6" t="s">
        <v>13</v>
      </c>
      <c r="D96" s="5">
        <v>157</v>
      </c>
      <c r="E96" s="4">
        <v>1.8</v>
      </c>
      <c r="F96" s="4">
        <f>D96*E96</f>
        <v>282.60000000000002</v>
      </c>
      <c r="G96" s="21"/>
      <c r="H96" s="8">
        <f t="shared" si="4"/>
        <v>0</v>
      </c>
    </row>
    <row r="97" spans="1:8" ht="28.5" x14ac:dyDescent="0.2">
      <c r="A97" s="35" t="s">
        <v>258</v>
      </c>
      <c r="B97" s="6" t="s">
        <v>257</v>
      </c>
      <c r="C97" s="6" t="s">
        <v>13</v>
      </c>
      <c r="D97" s="5">
        <v>2200</v>
      </c>
      <c r="E97" s="4">
        <v>1.8</v>
      </c>
      <c r="F97" s="4">
        <f>D97*E97</f>
        <v>3960</v>
      </c>
      <c r="G97" s="21"/>
      <c r="H97" s="8">
        <f t="shared" si="4"/>
        <v>0</v>
      </c>
    </row>
    <row r="98" spans="1:8" ht="28.5" x14ac:dyDescent="0.2">
      <c r="A98" s="35" t="s">
        <v>256</v>
      </c>
      <c r="B98" s="6" t="s">
        <v>255</v>
      </c>
      <c r="C98" s="6" t="s">
        <v>192</v>
      </c>
      <c r="D98" s="5">
        <v>359</v>
      </c>
      <c r="E98" s="4">
        <v>15.2</v>
      </c>
      <c r="F98" s="4">
        <f>D98*E98</f>
        <v>5456.8</v>
      </c>
      <c r="G98" s="21"/>
      <c r="H98" s="8">
        <f t="shared" si="4"/>
        <v>0</v>
      </c>
    </row>
    <row r="99" spans="1:8" ht="57" x14ac:dyDescent="0.2">
      <c r="A99" s="35" t="s">
        <v>254</v>
      </c>
      <c r="B99" s="6" t="s">
        <v>193</v>
      </c>
      <c r="C99" s="6" t="s">
        <v>192</v>
      </c>
      <c r="D99" s="10">
        <v>325</v>
      </c>
      <c r="E99" s="4">
        <v>33</v>
      </c>
      <c r="F99" s="4">
        <f>D99*E99</f>
        <v>10725</v>
      </c>
      <c r="G99" s="21"/>
      <c r="H99" s="8">
        <f t="shared" si="4"/>
        <v>0</v>
      </c>
    </row>
    <row r="100" spans="1:8" ht="14.25" x14ac:dyDescent="0.2">
      <c r="A100" s="35" t="s">
        <v>253</v>
      </c>
      <c r="B100" s="6" t="s">
        <v>252</v>
      </c>
      <c r="C100" s="6" t="s">
        <v>13</v>
      </c>
      <c r="D100" s="5">
        <v>650</v>
      </c>
      <c r="E100" s="4">
        <v>3.2</v>
      </c>
      <c r="F100" s="4">
        <f>D100*E100</f>
        <v>2080</v>
      </c>
      <c r="G100" s="21"/>
      <c r="H100" s="8">
        <f t="shared" si="4"/>
        <v>0</v>
      </c>
    </row>
    <row r="101" spans="1:8" ht="14.25" x14ac:dyDescent="0.2">
      <c r="A101" s="35" t="s">
        <v>251</v>
      </c>
      <c r="B101" s="6" t="s">
        <v>250</v>
      </c>
      <c r="C101" s="6"/>
      <c r="D101" s="5"/>
      <c r="E101" s="4"/>
      <c r="F101" s="4"/>
      <c r="G101" s="8"/>
      <c r="H101" s="8" t="str">
        <f t="shared" si="4"/>
        <v/>
      </c>
    </row>
    <row r="102" spans="1:8" ht="28.5" x14ac:dyDescent="0.2">
      <c r="A102" s="35" t="s">
        <v>249</v>
      </c>
      <c r="B102" s="6" t="s">
        <v>248</v>
      </c>
      <c r="C102" s="6" t="s">
        <v>54</v>
      </c>
      <c r="D102" s="5">
        <v>670</v>
      </c>
      <c r="E102" s="4">
        <v>160</v>
      </c>
      <c r="F102" s="4">
        <f>D102*E102</f>
        <v>107200</v>
      </c>
      <c r="G102" s="21"/>
      <c r="H102" s="8">
        <f t="shared" si="4"/>
        <v>0</v>
      </c>
    </row>
    <row r="103" spans="1:8" ht="14.25" x14ac:dyDescent="0.2">
      <c r="A103" s="35" t="s">
        <v>247</v>
      </c>
      <c r="B103" s="6" t="s">
        <v>246</v>
      </c>
      <c r="C103" s="6" t="s">
        <v>183</v>
      </c>
      <c r="D103" s="5">
        <v>1</v>
      </c>
      <c r="E103" s="4">
        <v>4120</v>
      </c>
      <c r="F103" s="4">
        <f>D103*E103</f>
        <v>4120</v>
      </c>
      <c r="G103" s="21"/>
      <c r="H103" s="8">
        <f t="shared" si="4"/>
        <v>0</v>
      </c>
    </row>
    <row r="104" spans="1:8" ht="14.25" x14ac:dyDescent="0.2">
      <c r="A104" s="35" t="s">
        <v>245</v>
      </c>
      <c r="B104" s="6" t="s">
        <v>244</v>
      </c>
      <c r="C104" s="6" t="s">
        <v>183</v>
      </c>
      <c r="D104" s="5">
        <v>1</v>
      </c>
      <c r="E104" s="4">
        <v>2740</v>
      </c>
      <c r="F104" s="4">
        <f>D104*E104</f>
        <v>2740</v>
      </c>
      <c r="G104" s="21"/>
      <c r="H104" s="8">
        <f t="shared" si="4"/>
        <v>0</v>
      </c>
    </row>
    <row r="105" spans="1:8" ht="14.25" x14ac:dyDescent="0.2">
      <c r="A105" s="35" t="s">
        <v>243</v>
      </c>
      <c r="B105" s="6" t="s">
        <v>242</v>
      </c>
      <c r="C105" s="6" t="s">
        <v>183</v>
      </c>
      <c r="D105" s="5">
        <v>2</v>
      </c>
      <c r="E105" s="4">
        <v>755</v>
      </c>
      <c r="F105" s="4">
        <f>D105*E105</f>
        <v>1510</v>
      </c>
      <c r="G105" s="21"/>
      <c r="H105" s="8">
        <f t="shared" si="4"/>
        <v>0</v>
      </c>
    </row>
    <row r="106" spans="1:8" ht="14.25" x14ac:dyDescent="0.2">
      <c r="A106" s="35" t="s">
        <v>241</v>
      </c>
      <c r="B106" s="6" t="s">
        <v>190</v>
      </c>
      <c r="C106" s="6"/>
      <c r="D106" s="5"/>
      <c r="E106" s="4"/>
      <c r="F106" s="4"/>
      <c r="G106" s="8"/>
      <c r="H106" s="8" t="str">
        <f t="shared" si="4"/>
        <v/>
      </c>
    </row>
    <row r="107" spans="1:8" ht="14.25" x14ac:dyDescent="0.2">
      <c r="A107" s="35" t="s">
        <v>240</v>
      </c>
      <c r="B107" s="6" t="s">
        <v>239</v>
      </c>
      <c r="C107" s="6" t="s">
        <v>183</v>
      </c>
      <c r="D107" s="5">
        <v>425</v>
      </c>
      <c r="E107" s="4">
        <v>22</v>
      </c>
      <c r="F107" s="4">
        <f>D107*E107</f>
        <v>9350</v>
      </c>
      <c r="G107" s="21"/>
      <c r="H107" s="8">
        <f t="shared" si="4"/>
        <v>0</v>
      </c>
    </row>
    <row r="108" spans="1:8" ht="14.25" x14ac:dyDescent="0.2">
      <c r="A108" s="35" t="s">
        <v>238</v>
      </c>
      <c r="B108" s="6" t="s">
        <v>237</v>
      </c>
      <c r="C108" s="6" t="s">
        <v>183</v>
      </c>
      <c r="D108" s="5">
        <v>55</v>
      </c>
      <c r="E108" s="4">
        <v>26</v>
      </c>
      <c r="F108" s="4">
        <f>D108*E108</f>
        <v>1430</v>
      </c>
      <c r="G108" s="21"/>
      <c r="H108" s="8">
        <f t="shared" si="4"/>
        <v>0</v>
      </c>
    </row>
    <row r="109" spans="1:8" ht="15" x14ac:dyDescent="0.25">
      <c r="A109" s="35" t="s">
        <v>236</v>
      </c>
      <c r="B109" s="15" t="s">
        <v>235</v>
      </c>
      <c r="C109" s="6"/>
      <c r="D109" s="5"/>
      <c r="E109" s="4"/>
      <c r="F109" s="4"/>
      <c r="G109" s="8"/>
      <c r="H109" s="8" t="str">
        <f t="shared" si="4"/>
        <v/>
      </c>
    </row>
    <row r="110" spans="1:8" ht="14.25" x14ac:dyDescent="0.2">
      <c r="A110" s="35" t="s">
        <v>234</v>
      </c>
      <c r="B110" s="1" t="s">
        <v>233</v>
      </c>
      <c r="C110" s="6"/>
      <c r="D110" s="5"/>
      <c r="E110" s="4"/>
      <c r="F110" s="4"/>
      <c r="G110" s="8"/>
      <c r="H110" s="8" t="str">
        <f t="shared" si="4"/>
        <v/>
      </c>
    </row>
    <row r="111" spans="1:8" ht="14.25" x14ac:dyDescent="0.2">
      <c r="A111" s="35" t="s">
        <v>232</v>
      </c>
      <c r="B111" s="14" t="s">
        <v>231</v>
      </c>
      <c r="C111" s="6"/>
      <c r="D111" s="5"/>
      <c r="E111" s="4"/>
      <c r="F111" s="4"/>
      <c r="G111" s="8"/>
      <c r="H111" s="8" t="str">
        <f t="shared" si="4"/>
        <v/>
      </c>
    </row>
    <row r="112" spans="1:8" ht="99.75" x14ac:dyDescent="0.2">
      <c r="A112" s="35" t="s">
        <v>230</v>
      </c>
      <c r="B112" s="6" t="s">
        <v>229</v>
      </c>
      <c r="C112" s="6" t="s">
        <v>228</v>
      </c>
      <c r="D112" s="5">
        <v>6</v>
      </c>
      <c r="E112" s="4">
        <v>12280</v>
      </c>
      <c r="F112" s="4">
        <f>D112*E112</f>
        <v>73680</v>
      </c>
      <c r="G112" s="21"/>
      <c r="H112" s="8">
        <f t="shared" si="4"/>
        <v>0</v>
      </c>
    </row>
    <row r="113" spans="1:8" ht="42.75" x14ac:dyDescent="0.2">
      <c r="A113" s="35" t="s">
        <v>227</v>
      </c>
      <c r="B113" s="6" t="s">
        <v>226</v>
      </c>
      <c r="C113" s="6" t="s">
        <v>0</v>
      </c>
      <c r="D113" s="5">
        <v>15000</v>
      </c>
      <c r="E113" s="4">
        <v>11</v>
      </c>
      <c r="F113" s="4">
        <f>D113*E113</f>
        <v>165000</v>
      </c>
      <c r="G113" s="21"/>
      <c r="H113" s="8">
        <f t="shared" si="4"/>
        <v>0</v>
      </c>
    </row>
    <row r="114" spans="1:8" ht="28.5" x14ac:dyDescent="0.2">
      <c r="A114" s="35" t="s">
        <v>225</v>
      </c>
      <c r="B114" s="6" t="s">
        <v>224</v>
      </c>
      <c r="C114" s="6" t="s">
        <v>223</v>
      </c>
      <c r="D114" s="5">
        <v>50</v>
      </c>
      <c r="E114" s="4">
        <v>215</v>
      </c>
      <c r="F114" s="4">
        <f>D114*E114</f>
        <v>10750</v>
      </c>
      <c r="G114" s="21"/>
      <c r="H114" s="8">
        <f t="shared" si="4"/>
        <v>0</v>
      </c>
    </row>
    <row r="115" spans="1:8" ht="42.75" x14ac:dyDescent="0.2">
      <c r="A115" s="35" t="s">
        <v>222</v>
      </c>
      <c r="B115" s="6" t="s">
        <v>221</v>
      </c>
      <c r="C115" s="6" t="s">
        <v>3</v>
      </c>
      <c r="D115" s="5">
        <v>3</v>
      </c>
      <c r="E115" s="4">
        <v>1740</v>
      </c>
      <c r="F115" s="4">
        <f>D115*E115</f>
        <v>5220</v>
      </c>
      <c r="G115" s="21"/>
      <c r="H115" s="8">
        <f t="shared" si="4"/>
        <v>0</v>
      </c>
    </row>
    <row r="116" spans="1:8" ht="14.25" x14ac:dyDescent="0.2">
      <c r="A116" s="35" t="s">
        <v>220</v>
      </c>
      <c r="B116" s="6" t="s">
        <v>219</v>
      </c>
      <c r="C116" s="6"/>
      <c r="D116" s="5"/>
      <c r="E116" s="4"/>
      <c r="F116" s="4"/>
      <c r="G116" s="8"/>
      <c r="H116" s="8" t="str">
        <f t="shared" si="4"/>
        <v/>
      </c>
    </row>
    <row r="117" spans="1:8" ht="14.25" x14ac:dyDescent="0.2">
      <c r="A117" s="35" t="s">
        <v>218</v>
      </c>
      <c r="B117" s="6" t="s">
        <v>217</v>
      </c>
      <c r="C117" s="6"/>
      <c r="D117" s="5"/>
      <c r="E117" s="4"/>
      <c r="F117" s="4"/>
      <c r="G117" s="8"/>
      <c r="H117" s="8" t="str">
        <f t="shared" si="4"/>
        <v/>
      </c>
    </row>
    <row r="118" spans="1:8" ht="42.75" x14ac:dyDescent="0.2">
      <c r="A118" s="35" t="s">
        <v>216</v>
      </c>
      <c r="B118" s="6" t="s">
        <v>215</v>
      </c>
      <c r="C118" s="6" t="s">
        <v>3</v>
      </c>
      <c r="D118" s="5">
        <v>5</v>
      </c>
      <c r="E118" s="4">
        <v>812</v>
      </c>
      <c r="F118" s="4">
        <f>D118*E118</f>
        <v>4060</v>
      </c>
      <c r="G118" s="21"/>
      <c r="H118" s="8">
        <f t="shared" si="4"/>
        <v>0</v>
      </c>
    </row>
    <row r="119" spans="1:8" ht="14.25" x14ac:dyDescent="0.2">
      <c r="A119" s="35" t="s">
        <v>214</v>
      </c>
      <c r="B119" s="6" t="s">
        <v>90</v>
      </c>
      <c r="C119" s="6"/>
      <c r="D119" s="5"/>
      <c r="E119" s="4"/>
      <c r="F119" s="4"/>
      <c r="G119" s="8"/>
      <c r="H119" s="8" t="str">
        <f t="shared" si="4"/>
        <v/>
      </c>
    </row>
    <row r="120" spans="1:8" ht="14.25" x14ac:dyDescent="0.2">
      <c r="A120" s="34" t="s">
        <v>213</v>
      </c>
      <c r="B120" s="7" t="s">
        <v>138</v>
      </c>
      <c r="C120" s="7"/>
      <c r="D120" s="10"/>
      <c r="E120" s="9"/>
      <c r="F120" s="9"/>
      <c r="G120" s="8"/>
      <c r="H120" s="8" t="str">
        <f t="shared" si="4"/>
        <v/>
      </c>
    </row>
    <row r="121" spans="1:8" ht="28.5" x14ac:dyDescent="0.2">
      <c r="A121" s="35" t="s">
        <v>212</v>
      </c>
      <c r="B121" s="6" t="s">
        <v>211</v>
      </c>
      <c r="C121" s="6" t="s">
        <v>13</v>
      </c>
      <c r="D121" s="5">
        <v>180</v>
      </c>
      <c r="E121" s="4">
        <v>48</v>
      </c>
      <c r="F121" s="4">
        <f>D121*E121</f>
        <v>8640</v>
      </c>
      <c r="G121" s="21"/>
      <c r="H121" s="8">
        <f t="shared" si="4"/>
        <v>0</v>
      </c>
    </row>
    <row r="122" spans="1:8" ht="14.25" x14ac:dyDescent="0.2">
      <c r="A122" s="35" t="s">
        <v>210</v>
      </c>
      <c r="B122" s="6" t="s">
        <v>209</v>
      </c>
      <c r="C122" s="6"/>
      <c r="D122" s="5"/>
      <c r="E122" s="4"/>
      <c r="F122" s="4"/>
      <c r="G122" s="8"/>
      <c r="H122" s="8" t="str">
        <f t="shared" si="4"/>
        <v/>
      </c>
    </row>
    <row r="123" spans="1:8" ht="14.25" x14ac:dyDescent="0.2">
      <c r="A123" s="35" t="s">
        <v>208</v>
      </c>
      <c r="B123" s="6" t="s">
        <v>207</v>
      </c>
      <c r="C123" s="6" t="s">
        <v>192</v>
      </c>
      <c r="D123" s="5">
        <v>295</v>
      </c>
      <c r="E123" s="4">
        <v>32</v>
      </c>
      <c r="F123" s="4">
        <f>D123*E123</f>
        <v>9440</v>
      </c>
      <c r="G123" s="21"/>
      <c r="H123" s="8">
        <f t="shared" si="4"/>
        <v>0</v>
      </c>
    </row>
    <row r="124" spans="1:8" ht="14.25" x14ac:dyDescent="0.2">
      <c r="A124" s="35" t="s">
        <v>206</v>
      </c>
      <c r="B124" s="6" t="s">
        <v>205</v>
      </c>
      <c r="C124" s="6" t="s">
        <v>192</v>
      </c>
      <c r="D124" s="5">
        <v>295</v>
      </c>
      <c r="E124" s="4">
        <v>11.2</v>
      </c>
      <c r="F124" s="4">
        <f>D124*E124</f>
        <v>3304</v>
      </c>
      <c r="G124" s="21"/>
      <c r="H124" s="8">
        <f t="shared" si="4"/>
        <v>0</v>
      </c>
    </row>
    <row r="125" spans="1:8" ht="14.25" x14ac:dyDescent="0.2">
      <c r="A125" s="35" t="s">
        <v>204</v>
      </c>
      <c r="B125" s="6" t="s">
        <v>203</v>
      </c>
      <c r="C125" s="6"/>
      <c r="D125" s="5"/>
      <c r="E125" s="4"/>
      <c r="F125" s="4"/>
      <c r="G125" s="8"/>
      <c r="H125" s="8" t="str">
        <f t="shared" si="4"/>
        <v/>
      </c>
    </row>
    <row r="126" spans="1:8" ht="28.5" x14ac:dyDescent="0.2">
      <c r="A126" s="35" t="s">
        <v>202</v>
      </c>
      <c r="B126" s="6" t="s">
        <v>201</v>
      </c>
      <c r="C126" s="6" t="s">
        <v>13</v>
      </c>
      <c r="D126" s="5">
        <v>3690</v>
      </c>
      <c r="E126" s="4">
        <v>1.6</v>
      </c>
      <c r="F126" s="4">
        <f>D126*E126</f>
        <v>5904</v>
      </c>
      <c r="G126" s="21"/>
      <c r="H126" s="8">
        <f t="shared" si="4"/>
        <v>0</v>
      </c>
    </row>
    <row r="127" spans="1:8" ht="28.5" x14ac:dyDescent="0.2">
      <c r="A127" s="35" t="s">
        <v>200</v>
      </c>
      <c r="B127" s="6" t="s">
        <v>199</v>
      </c>
      <c r="C127" s="6" t="s">
        <v>13</v>
      </c>
      <c r="D127" s="5">
        <v>720</v>
      </c>
      <c r="E127" s="4">
        <v>1.7</v>
      </c>
      <c r="F127" s="4">
        <f>D127*E127</f>
        <v>1224</v>
      </c>
      <c r="G127" s="21"/>
      <c r="H127" s="8">
        <f t="shared" si="4"/>
        <v>0</v>
      </c>
    </row>
    <row r="128" spans="1:8" ht="28.5" x14ac:dyDescent="0.2">
      <c r="A128" s="35" t="s">
        <v>198</v>
      </c>
      <c r="B128" s="6" t="s">
        <v>197</v>
      </c>
      <c r="C128" s="6" t="s">
        <v>13</v>
      </c>
      <c r="D128" s="5">
        <v>1565</v>
      </c>
      <c r="E128" s="4">
        <v>2.4</v>
      </c>
      <c r="F128" s="4">
        <f>D128*E128</f>
        <v>3756</v>
      </c>
      <c r="G128" s="21"/>
      <c r="H128" s="8">
        <f t="shared" si="4"/>
        <v>0</v>
      </c>
    </row>
    <row r="129" spans="1:8" ht="42.75" x14ac:dyDescent="0.2">
      <c r="A129" s="35" t="s">
        <v>196</v>
      </c>
      <c r="B129" s="6" t="s">
        <v>195</v>
      </c>
      <c r="C129" s="6" t="s">
        <v>192</v>
      </c>
      <c r="D129" s="5">
        <v>794</v>
      </c>
      <c r="E129" s="4">
        <v>13.6</v>
      </c>
      <c r="F129" s="4">
        <f>D129*E129</f>
        <v>10798.4</v>
      </c>
      <c r="G129" s="21"/>
      <c r="H129" s="8">
        <f t="shared" si="4"/>
        <v>0</v>
      </c>
    </row>
    <row r="130" spans="1:8" ht="57" x14ac:dyDescent="0.2">
      <c r="A130" s="35" t="s">
        <v>194</v>
      </c>
      <c r="B130" s="6" t="s">
        <v>193</v>
      </c>
      <c r="C130" s="6" t="s">
        <v>192</v>
      </c>
      <c r="D130" s="5">
        <v>1295</v>
      </c>
      <c r="E130" s="4">
        <v>33</v>
      </c>
      <c r="F130" s="4">
        <f>D130*E130</f>
        <v>42735</v>
      </c>
      <c r="G130" s="21"/>
      <c r="H130" s="8">
        <f t="shared" si="4"/>
        <v>0</v>
      </c>
    </row>
    <row r="131" spans="1:8" ht="14.25" x14ac:dyDescent="0.2">
      <c r="A131" s="35" t="s">
        <v>191</v>
      </c>
      <c r="B131" s="6" t="s">
        <v>190</v>
      </c>
      <c r="C131" s="6"/>
      <c r="D131" s="5"/>
      <c r="E131" s="4"/>
      <c r="F131" s="4"/>
      <c r="G131" s="8"/>
      <c r="H131" s="8" t="str">
        <f t="shared" si="4"/>
        <v/>
      </c>
    </row>
    <row r="132" spans="1:8" ht="14.25" x14ac:dyDescent="0.2">
      <c r="A132" s="35" t="s">
        <v>189</v>
      </c>
      <c r="B132" s="6" t="s">
        <v>188</v>
      </c>
      <c r="C132" s="6" t="s">
        <v>183</v>
      </c>
      <c r="D132" s="5">
        <v>1045</v>
      </c>
      <c r="E132" s="4">
        <v>18.899999999999999</v>
      </c>
      <c r="F132" s="4">
        <f>D132*E132</f>
        <v>19750.5</v>
      </c>
      <c r="G132" s="21"/>
      <c r="H132" s="8">
        <f t="shared" si="4"/>
        <v>0</v>
      </c>
    </row>
    <row r="133" spans="1:8" ht="14.25" x14ac:dyDescent="0.2">
      <c r="A133" s="35" t="s">
        <v>187</v>
      </c>
      <c r="B133" s="6" t="s">
        <v>186</v>
      </c>
      <c r="C133" s="6" t="s">
        <v>183</v>
      </c>
      <c r="D133" s="5">
        <v>825</v>
      </c>
      <c r="E133" s="4">
        <v>22</v>
      </c>
      <c r="F133" s="4">
        <f>D133*E133</f>
        <v>18150</v>
      </c>
      <c r="G133" s="21"/>
      <c r="H133" s="8">
        <f t="shared" si="4"/>
        <v>0</v>
      </c>
    </row>
    <row r="134" spans="1:8" ht="14.25" x14ac:dyDescent="0.2">
      <c r="A134" s="35" t="s">
        <v>185</v>
      </c>
      <c r="B134" s="6" t="s">
        <v>184</v>
      </c>
      <c r="C134" s="6" t="s">
        <v>183</v>
      </c>
      <c r="D134" s="5">
        <v>760</v>
      </c>
      <c r="E134" s="4">
        <v>2.6</v>
      </c>
      <c r="F134" s="4">
        <f>D134*E134</f>
        <v>1976</v>
      </c>
      <c r="G134" s="21"/>
      <c r="H134" s="8">
        <f t="shared" si="4"/>
        <v>0</v>
      </c>
    </row>
    <row r="135" spans="1:8" ht="14.25" x14ac:dyDescent="0.2">
      <c r="A135" s="35" t="s">
        <v>182</v>
      </c>
      <c r="B135" s="6" t="s">
        <v>181</v>
      </c>
      <c r="C135" s="6"/>
      <c r="D135" s="5"/>
      <c r="E135" s="4"/>
      <c r="F135" s="4"/>
      <c r="G135" s="8"/>
      <c r="H135" s="8" t="str">
        <f t="shared" ref="H135:H198" si="7">IF(D135="","",G135*D135)</f>
        <v/>
      </c>
    </row>
    <row r="136" spans="1:8" ht="14.25" x14ac:dyDescent="0.2">
      <c r="A136" s="35" t="s">
        <v>180</v>
      </c>
      <c r="B136" s="6" t="s">
        <v>179</v>
      </c>
      <c r="C136" s="6" t="s">
        <v>3</v>
      </c>
      <c r="D136" s="5">
        <v>1</v>
      </c>
      <c r="E136" s="4">
        <v>491251.75</v>
      </c>
      <c r="F136" s="4">
        <f>D136*E136</f>
        <v>491251.75</v>
      </c>
      <c r="G136" s="21"/>
      <c r="H136" s="8">
        <f t="shared" si="7"/>
        <v>0</v>
      </c>
    </row>
    <row r="137" spans="1:8" ht="14.25" x14ac:dyDescent="0.2">
      <c r="A137" s="34" t="s">
        <v>178</v>
      </c>
      <c r="B137" s="13" t="s">
        <v>177</v>
      </c>
      <c r="C137" s="1"/>
      <c r="D137" s="1"/>
      <c r="E137" s="1"/>
      <c r="F137" s="2"/>
      <c r="G137" s="8"/>
      <c r="H137" s="8" t="str">
        <f t="shared" si="7"/>
        <v/>
      </c>
    </row>
    <row r="138" spans="1:8" ht="14.25" x14ac:dyDescent="0.2">
      <c r="A138" s="34" t="s">
        <v>176</v>
      </c>
      <c r="B138" s="7" t="s">
        <v>50</v>
      </c>
      <c r="C138" s="7"/>
      <c r="D138" s="10"/>
      <c r="E138" s="9"/>
      <c r="F138" s="9"/>
      <c r="G138" s="8"/>
      <c r="H138" s="8" t="str">
        <f t="shared" si="7"/>
        <v/>
      </c>
    </row>
    <row r="139" spans="1:8" ht="14.25" x14ac:dyDescent="0.2">
      <c r="A139" s="34" t="s">
        <v>175</v>
      </c>
      <c r="B139" s="7" t="s">
        <v>50</v>
      </c>
      <c r="C139" s="7"/>
      <c r="D139" s="10"/>
      <c r="E139" s="9"/>
      <c r="F139" s="9"/>
      <c r="G139" s="8"/>
      <c r="H139" s="8" t="str">
        <f t="shared" si="7"/>
        <v/>
      </c>
    </row>
    <row r="140" spans="1:8" ht="14.25" x14ac:dyDescent="0.2">
      <c r="A140" s="34" t="s">
        <v>174</v>
      </c>
      <c r="B140" s="7" t="s">
        <v>114</v>
      </c>
      <c r="C140" s="7" t="s">
        <v>75</v>
      </c>
      <c r="D140" s="10"/>
      <c r="E140" s="9"/>
      <c r="F140" s="9"/>
      <c r="G140" s="8"/>
      <c r="H140" s="8" t="str">
        <f t="shared" si="7"/>
        <v/>
      </c>
    </row>
    <row r="141" spans="1:8" ht="14.25" x14ac:dyDescent="0.2">
      <c r="A141" s="35" t="s">
        <v>173</v>
      </c>
      <c r="B141" s="6" t="s">
        <v>172</v>
      </c>
      <c r="C141" s="6" t="s">
        <v>59</v>
      </c>
      <c r="D141" s="5">
        <v>8</v>
      </c>
      <c r="E141" s="4">
        <v>485</v>
      </c>
      <c r="F141" s="4">
        <f t="shared" ref="F141:F151" si="8">E141*D141</f>
        <v>3880</v>
      </c>
      <c r="G141" s="21"/>
      <c r="H141" s="8">
        <f t="shared" si="7"/>
        <v>0</v>
      </c>
    </row>
    <row r="142" spans="1:8" ht="28.5" x14ac:dyDescent="0.2">
      <c r="A142" s="35" t="s">
        <v>171</v>
      </c>
      <c r="B142" s="6" t="s">
        <v>170</v>
      </c>
      <c r="C142" s="6" t="s">
        <v>59</v>
      </c>
      <c r="D142" s="5">
        <v>11</v>
      </c>
      <c r="E142" s="4">
        <v>1140</v>
      </c>
      <c r="F142" s="4">
        <f t="shared" si="8"/>
        <v>12540</v>
      </c>
      <c r="G142" s="21"/>
      <c r="H142" s="8">
        <f t="shared" si="7"/>
        <v>0</v>
      </c>
    </row>
    <row r="143" spans="1:8" ht="14.25" x14ac:dyDescent="0.2">
      <c r="A143" s="35" t="s">
        <v>169</v>
      </c>
      <c r="B143" s="6" t="s">
        <v>110</v>
      </c>
      <c r="C143" s="6" t="s">
        <v>59</v>
      </c>
      <c r="D143" s="5">
        <v>6</v>
      </c>
      <c r="E143" s="4">
        <v>1260</v>
      </c>
      <c r="F143" s="4">
        <f t="shared" si="8"/>
        <v>7560</v>
      </c>
      <c r="G143" s="21"/>
      <c r="H143" s="8">
        <f t="shared" si="7"/>
        <v>0</v>
      </c>
    </row>
    <row r="144" spans="1:8" ht="28.5" x14ac:dyDescent="0.2">
      <c r="A144" s="35" t="s">
        <v>168</v>
      </c>
      <c r="B144" s="6" t="s">
        <v>167</v>
      </c>
      <c r="C144" s="6" t="s">
        <v>59</v>
      </c>
      <c r="D144" s="5">
        <v>40</v>
      </c>
      <c r="E144" s="4">
        <v>1140</v>
      </c>
      <c r="F144" s="4">
        <f t="shared" si="8"/>
        <v>45600</v>
      </c>
      <c r="G144" s="21"/>
      <c r="H144" s="8">
        <f t="shared" si="7"/>
        <v>0</v>
      </c>
    </row>
    <row r="145" spans="1:8" ht="14.25" x14ac:dyDescent="0.2">
      <c r="A145" s="35" t="s">
        <v>166</v>
      </c>
      <c r="B145" s="6" t="s">
        <v>106</v>
      </c>
      <c r="C145" s="6" t="s">
        <v>59</v>
      </c>
      <c r="D145" s="5">
        <v>9</v>
      </c>
      <c r="E145" s="4">
        <v>1040</v>
      </c>
      <c r="F145" s="4">
        <f t="shared" si="8"/>
        <v>9360</v>
      </c>
      <c r="G145" s="21"/>
      <c r="H145" s="8">
        <f t="shared" si="7"/>
        <v>0</v>
      </c>
    </row>
    <row r="146" spans="1:8" ht="28.5" x14ac:dyDescent="0.2">
      <c r="A146" s="35" t="s">
        <v>165</v>
      </c>
      <c r="B146" s="6" t="s">
        <v>104</v>
      </c>
      <c r="C146" s="6" t="s">
        <v>59</v>
      </c>
      <c r="D146" s="5">
        <v>4</v>
      </c>
      <c r="E146" s="4">
        <v>1220</v>
      </c>
      <c r="F146" s="4">
        <f t="shared" si="8"/>
        <v>4880</v>
      </c>
      <c r="G146" s="21"/>
      <c r="H146" s="8">
        <f t="shared" si="7"/>
        <v>0</v>
      </c>
    </row>
    <row r="147" spans="1:8" ht="14.25" x14ac:dyDescent="0.2">
      <c r="A147" s="35" t="s">
        <v>164</v>
      </c>
      <c r="B147" s="6" t="s">
        <v>163</v>
      </c>
      <c r="C147" s="6" t="s">
        <v>54</v>
      </c>
      <c r="D147" s="5">
        <v>55</v>
      </c>
      <c r="E147" s="4">
        <v>14.3</v>
      </c>
      <c r="F147" s="4">
        <f t="shared" si="8"/>
        <v>786.5</v>
      </c>
      <c r="G147" s="21"/>
      <c r="H147" s="8">
        <f t="shared" si="7"/>
        <v>0</v>
      </c>
    </row>
    <row r="148" spans="1:8" ht="14.25" x14ac:dyDescent="0.2">
      <c r="A148" s="35" t="s">
        <v>162</v>
      </c>
      <c r="B148" s="6" t="s">
        <v>44</v>
      </c>
      <c r="C148" s="6" t="s">
        <v>59</v>
      </c>
      <c r="D148" s="5">
        <f>D146+D145+D144+D143+D142</f>
        <v>70</v>
      </c>
      <c r="E148" s="4">
        <v>33</v>
      </c>
      <c r="F148" s="4">
        <f t="shared" si="8"/>
        <v>2310</v>
      </c>
      <c r="G148" s="21"/>
      <c r="H148" s="8">
        <f t="shared" si="7"/>
        <v>0</v>
      </c>
    </row>
    <row r="149" spans="1:8" ht="42.75" x14ac:dyDescent="0.2">
      <c r="A149" s="35" t="s">
        <v>161</v>
      </c>
      <c r="B149" s="6" t="s">
        <v>101</v>
      </c>
      <c r="C149" s="6" t="s">
        <v>59</v>
      </c>
      <c r="D149" s="5">
        <v>70</v>
      </c>
      <c r="E149" s="4">
        <v>115</v>
      </c>
      <c r="F149" s="4">
        <f t="shared" si="8"/>
        <v>8050</v>
      </c>
      <c r="G149" s="21"/>
      <c r="H149" s="8">
        <f t="shared" si="7"/>
        <v>0</v>
      </c>
    </row>
    <row r="150" spans="1:8" ht="28.5" x14ac:dyDescent="0.2">
      <c r="A150" s="35" t="s">
        <v>160</v>
      </c>
      <c r="B150" s="6" t="s">
        <v>40</v>
      </c>
      <c r="C150" s="6" t="s">
        <v>39</v>
      </c>
      <c r="D150" s="5">
        <v>27</v>
      </c>
      <c r="E150" s="4">
        <v>4610</v>
      </c>
      <c r="F150" s="4">
        <f t="shared" si="8"/>
        <v>124470</v>
      </c>
      <c r="G150" s="21"/>
      <c r="H150" s="8">
        <f t="shared" si="7"/>
        <v>0</v>
      </c>
    </row>
    <row r="151" spans="1:8" ht="14.25" x14ac:dyDescent="0.2">
      <c r="A151" s="35" t="s">
        <v>159</v>
      </c>
      <c r="B151" s="6" t="s">
        <v>158</v>
      </c>
      <c r="C151" s="6" t="s">
        <v>54</v>
      </c>
      <c r="D151" s="5">
        <v>30</v>
      </c>
      <c r="E151" s="4">
        <v>30</v>
      </c>
      <c r="F151" s="4">
        <f t="shared" si="8"/>
        <v>900</v>
      </c>
      <c r="G151" s="21"/>
      <c r="H151" s="8">
        <f t="shared" si="7"/>
        <v>0</v>
      </c>
    </row>
    <row r="152" spans="1:8" ht="14.25" x14ac:dyDescent="0.2">
      <c r="A152" s="35">
        <v>4.05</v>
      </c>
      <c r="B152" s="6" t="s">
        <v>156</v>
      </c>
      <c r="C152" s="6"/>
      <c r="D152" s="5"/>
      <c r="E152" s="4"/>
      <c r="F152" s="4"/>
      <c r="G152" s="8"/>
      <c r="H152" s="8" t="str">
        <f t="shared" si="7"/>
        <v/>
      </c>
    </row>
    <row r="153" spans="1:8" ht="14.25" x14ac:dyDescent="0.2">
      <c r="A153" s="35" t="s">
        <v>157</v>
      </c>
      <c r="B153" s="6" t="s">
        <v>156</v>
      </c>
      <c r="C153" s="6"/>
      <c r="D153" s="5"/>
      <c r="E153" s="4"/>
      <c r="F153" s="4"/>
      <c r="G153" s="8"/>
      <c r="H153" s="8" t="str">
        <f t="shared" si="7"/>
        <v/>
      </c>
    </row>
    <row r="154" spans="1:8" ht="57" x14ac:dyDescent="0.2">
      <c r="A154" s="35" t="s">
        <v>155</v>
      </c>
      <c r="B154" s="6" t="s">
        <v>154</v>
      </c>
      <c r="C154" s="6" t="s">
        <v>70</v>
      </c>
      <c r="D154" s="5">
        <v>60</v>
      </c>
      <c r="E154" s="4">
        <v>53</v>
      </c>
      <c r="F154" s="4">
        <f>E154*D154</f>
        <v>3180</v>
      </c>
      <c r="G154" s="21"/>
      <c r="H154" s="8">
        <f t="shared" si="7"/>
        <v>0</v>
      </c>
    </row>
    <row r="155" spans="1:8" ht="71.25" x14ac:dyDescent="0.2">
      <c r="A155" s="35" t="s">
        <v>153</v>
      </c>
      <c r="B155" s="6" t="s">
        <v>152</v>
      </c>
      <c r="C155" s="6" t="s">
        <v>70</v>
      </c>
      <c r="D155" s="5">
        <v>90</v>
      </c>
      <c r="E155" s="4">
        <v>87</v>
      </c>
      <c r="F155" s="4">
        <f>E155*D155</f>
        <v>7830</v>
      </c>
      <c r="G155" s="21"/>
      <c r="H155" s="8">
        <f t="shared" si="7"/>
        <v>0</v>
      </c>
    </row>
    <row r="156" spans="1:8" ht="14.25" x14ac:dyDescent="0.2">
      <c r="A156" s="35" t="s">
        <v>151</v>
      </c>
      <c r="B156" s="6" t="s">
        <v>149</v>
      </c>
      <c r="C156" s="6"/>
      <c r="D156" s="5"/>
      <c r="E156" s="4"/>
      <c r="F156" s="4"/>
      <c r="G156" s="8"/>
      <c r="H156" s="8" t="str">
        <f t="shared" si="7"/>
        <v/>
      </c>
    </row>
    <row r="157" spans="1:8" ht="14.25" x14ac:dyDescent="0.2">
      <c r="A157" s="35" t="s">
        <v>150</v>
      </c>
      <c r="B157" s="6" t="s">
        <v>149</v>
      </c>
      <c r="C157" s="6"/>
      <c r="D157" s="5"/>
      <c r="E157" s="4"/>
      <c r="F157" s="4"/>
      <c r="G157" s="8"/>
      <c r="H157" s="8" t="str">
        <f t="shared" si="7"/>
        <v/>
      </c>
    </row>
    <row r="158" spans="1:8" ht="14.25" x14ac:dyDescent="0.2">
      <c r="A158" s="35" t="s">
        <v>148</v>
      </c>
      <c r="B158" s="6" t="s">
        <v>147</v>
      </c>
      <c r="C158" s="6" t="s">
        <v>75</v>
      </c>
      <c r="D158" s="5"/>
      <c r="E158" s="4"/>
      <c r="F158" s="4"/>
      <c r="G158" s="8"/>
      <c r="H158" s="8" t="str">
        <f t="shared" si="7"/>
        <v/>
      </c>
    </row>
    <row r="159" spans="1:8" ht="28.5" x14ac:dyDescent="0.2">
      <c r="A159" s="35" t="s">
        <v>146</v>
      </c>
      <c r="B159" s="6" t="s">
        <v>145</v>
      </c>
      <c r="C159" s="6" t="s">
        <v>54</v>
      </c>
      <c r="D159" s="5">
        <v>345</v>
      </c>
      <c r="E159" s="4">
        <v>375</v>
      </c>
      <c r="F159" s="4">
        <f>E159*D159</f>
        <v>129375</v>
      </c>
      <c r="G159" s="21"/>
      <c r="H159" s="8">
        <f t="shared" si="7"/>
        <v>0</v>
      </c>
    </row>
    <row r="160" spans="1:8" ht="14.25" x14ac:dyDescent="0.2">
      <c r="A160" s="35" t="s">
        <v>144</v>
      </c>
      <c r="B160" s="6" t="s">
        <v>143</v>
      </c>
      <c r="C160" s="6" t="s">
        <v>75</v>
      </c>
      <c r="D160" s="5"/>
      <c r="E160" s="4"/>
      <c r="F160" s="4"/>
      <c r="G160" s="8"/>
      <c r="H160" s="8" t="str">
        <f t="shared" si="7"/>
        <v/>
      </c>
    </row>
    <row r="161" spans="1:8" ht="14.25" x14ac:dyDescent="0.2">
      <c r="A161" s="35" t="s">
        <v>142</v>
      </c>
      <c r="B161" s="6" t="s">
        <v>141</v>
      </c>
      <c r="C161" s="6" t="s">
        <v>54</v>
      </c>
      <c r="D161" s="5">
        <v>44</v>
      </c>
      <c r="E161" s="4">
        <v>31</v>
      </c>
      <c r="F161" s="4">
        <f>E161*D161</f>
        <v>1364</v>
      </c>
      <c r="G161" s="21"/>
      <c r="H161" s="8">
        <f t="shared" si="7"/>
        <v>0</v>
      </c>
    </row>
    <row r="162" spans="1:8" ht="14.25" x14ac:dyDescent="0.2">
      <c r="A162" s="35" t="s">
        <v>140</v>
      </c>
      <c r="B162" s="6" t="s">
        <v>90</v>
      </c>
      <c r="C162" s="6"/>
      <c r="D162" s="5"/>
      <c r="E162" s="4"/>
      <c r="F162" s="4"/>
      <c r="G162" s="8"/>
      <c r="H162" s="8" t="str">
        <f t="shared" si="7"/>
        <v/>
      </c>
    </row>
    <row r="163" spans="1:8" ht="14.25" x14ac:dyDescent="0.2">
      <c r="A163" s="35" t="s">
        <v>139</v>
      </c>
      <c r="B163" s="6" t="s">
        <v>138</v>
      </c>
      <c r="C163" s="6"/>
      <c r="D163" s="5"/>
      <c r="E163" s="4"/>
      <c r="F163" s="4"/>
      <c r="G163" s="8"/>
      <c r="H163" s="8" t="str">
        <f t="shared" si="7"/>
        <v/>
      </c>
    </row>
    <row r="164" spans="1:8" ht="14.25" x14ac:dyDescent="0.2">
      <c r="A164" s="35" t="s">
        <v>137</v>
      </c>
      <c r="B164" s="6" t="s">
        <v>86</v>
      </c>
      <c r="C164" s="6" t="s">
        <v>75</v>
      </c>
      <c r="D164" s="5"/>
      <c r="E164" s="4"/>
      <c r="F164" s="4"/>
      <c r="G164" s="8"/>
      <c r="H164" s="8" t="str">
        <f t="shared" si="7"/>
        <v/>
      </c>
    </row>
    <row r="165" spans="1:8" ht="14.25" x14ac:dyDescent="0.2">
      <c r="A165" s="35" t="s">
        <v>136</v>
      </c>
      <c r="B165" s="6" t="s">
        <v>84</v>
      </c>
      <c r="C165" s="6" t="s">
        <v>59</v>
      </c>
      <c r="D165" s="5">
        <v>32.300000000000004</v>
      </c>
      <c r="E165" s="4">
        <v>165</v>
      </c>
      <c r="F165" s="4">
        <f>E165*D165</f>
        <v>5329.5000000000009</v>
      </c>
      <c r="G165" s="21"/>
      <c r="H165" s="8">
        <f t="shared" si="7"/>
        <v>0</v>
      </c>
    </row>
    <row r="166" spans="1:8" ht="14.25" x14ac:dyDescent="0.2">
      <c r="A166" s="35" t="s">
        <v>135</v>
      </c>
      <c r="B166" s="6" t="s">
        <v>134</v>
      </c>
      <c r="C166" s="6" t="s">
        <v>54</v>
      </c>
      <c r="D166" s="5">
        <v>10.8</v>
      </c>
      <c r="E166" s="4">
        <v>195</v>
      </c>
      <c r="F166" s="4">
        <f>E166*D166</f>
        <v>2106</v>
      </c>
      <c r="G166" s="21"/>
      <c r="H166" s="8">
        <f t="shared" si="7"/>
        <v>0</v>
      </c>
    </row>
    <row r="167" spans="1:8" ht="14.25" x14ac:dyDescent="0.2">
      <c r="A167" s="35" t="s">
        <v>133</v>
      </c>
      <c r="B167" s="6" t="s">
        <v>37</v>
      </c>
      <c r="C167" s="6"/>
      <c r="D167" s="5"/>
      <c r="E167" s="4"/>
      <c r="F167" s="4"/>
      <c r="G167" s="8"/>
      <c r="H167" s="8" t="str">
        <f t="shared" si="7"/>
        <v/>
      </c>
    </row>
    <row r="168" spans="1:8" ht="14.25" x14ac:dyDescent="0.2">
      <c r="A168" s="35" t="s">
        <v>132</v>
      </c>
      <c r="B168" s="6" t="s">
        <v>80</v>
      </c>
      <c r="C168" s="6" t="s">
        <v>75</v>
      </c>
      <c r="D168" s="5"/>
      <c r="E168" s="4"/>
      <c r="F168" s="4"/>
      <c r="G168" s="8"/>
      <c r="H168" s="8" t="str">
        <f t="shared" si="7"/>
        <v/>
      </c>
    </row>
    <row r="169" spans="1:8" ht="14.25" x14ac:dyDescent="0.2">
      <c r="A169" s="35" t="s">
        <v>131</v>
      </c>
      <c r="B169" s="6" t="s">
        <v>78</v>
      </c>
      <c r="C169" s="6" t="s">
        <v>59</v>
      </c>
      <c r="D169" s="5">
        <v>80</v>
      </c>
      <c r="E169" s="4">
        <v>58</v>
      </c>
      <c r="F169" s="4">
        <f>E169*D169</f>
        <v>4640</v>
      </c>
      <c r="G169" s="21"/>
      <c r="H169" s="8">
        <f t="shared" si="7"/>
        <v>0</v>
      </c>
    </row>
    <row r="170" spans="1:8" ht="14.25" x14ac:dyDescent="0.2">
      <c r="A170" s="35" t="s">
        <v>130</v>
      </c>
      <c r="B170" s="6" t="s">
        <v>76</v>
      </c>
      <c r="C170" s="6" t="s">
        <v>75</v>
      </c>
      <c r="D170" s="5"/>
      <c r="E170" s="4"/>
      <c r="F170" s="4"/>
      <c r="G170" s="8"/>
      <c r="H170" s="8" t="str">
        <f t="shared" si="7"/>
        <v/>
      </c>
    </row>
    <row r="171" spans="1:8" ht="14.25" x14ac:dyDescent="0.2">
      <c r="A171" s="35" t="s">
        <v>129</v>
      </c>
      <c r="B171" s="6" t="s">
        <v>73</v>
      </c>
      <c r="C171" s="6" t="s">
        <v>59</v>
      </c>
      <c r="D171" s="5">
        <v>700</v>
      </c>
      <c r="E171" s="4">
        <v>19.399999999999999</v>
      </c>
      <c r="F171" s="4">
        <f>E171*D171</f>
        <v>13579.999999999998</v>
      </c>
      <c r="G171" s="21"/>
      <c r="H171" s="8">
        <f t="shared" si="7"/>
        <v>0</v>
      </c>
    </row>
    <row r="172" spans="1:8" ht="14.25" x14ac:dyDescent="0.2">
      <c r="A172" s="35" t="s">
        <v>128</v>
      </c>
      <c r="B172" s="6" t="s">
        <v>71</v>
      </c>
      <c r="C172" s="6" t="s">
        <v>70</v>
      </c>
      <c r="D172" s="5">
        <v>100</v>
      </c>
      <c r="E172" s="4">
        <v>6.3</v>
      </c>
      <c r="F172" s="4">
        <f>E172*D172</f>
        <v>630</v>
      </c>
      <c r="G172" s="21"/>
      <c r="H172" s="8">
        <f t="shared" si="7"/>
        <v>0</v>
      </c>
    </row>
    <row r="173" spans="1:8" ht="14.25" x14ac:dyDescent="0.2">
      <c r="A173" s="35" t="s">
        <v>127</v>
      </c>
      <c r="B173" s="6" t="s">
        <v>126</v>
      </c>
      <c r="C173" s="6" t="s">
        <v>59</v>
      </c>
      <c r="D173" s="5">
        <v>560</v>
      </c>
      <c r="E173" s="4">
        <v>11.1</v>
      </c>
      <c r="F173" s="4">
        <f>E173*D173</f>
        <v>6216</v>
      </c>
      <c r="G173" s="21"/>
      <c r="H173" s="8">
        <f t="shared" si="7"/>
        <v>0</v>
      </c>
    </row>
    <row r="174" spans="1:8" ht="14.25" x14ac:dyDescent="0.2">
      <c r="A174" s="35" t="s">
        <v>125</v>
      </c>
      <c r="B174" s="6" t="s">
        <v>68</v>
      </c>
      <c r="C174" s="6" t="s">
        <v>59</v>
      </c>
      <c r="D174" s="5">
        <v>50</v>
      </c>
      <c r="E174" s="4">
        <v>53</v>
      </c>
      <c r="F174" s="4">
        <f>E174*D174</f>
        <v>2650</v>
      </c>
      <c r="G174" s="21"/>
      <c r="H174" s="8">
        <f t="shared" si="7"/>
        <v>0</v>
      </c>
    </row>
    <row r="175" spans="1:8" ht="14.25" x14ac:dyDescent="0.2">
      <c r="A175" s="35" t="s">
        <v>124</v>
      </c>
      <c r="B175" s="7" t="s">
        <v>66</v>
      </c>
      <c r="C175" s="6"/>
      <c r="D175" s="5"/>
      <c r="E175" s="4"/>
      <c r="F175" s="4"/>
      <c r="G175" s="8"/>
      <c r="H175" s="8" t="str">
        <f t="shared" si="7"/>
        <v/>
      </c>
    </row>
    <row r="176" spans="1:8" ht="42.75" x14ac:dyDescent="0.2">
      <c r="A176" s="35" t="s">
        <v>123</v>
      </c>
      <c r="B176" s="7" t="s">
        <v>62</v>
      </c>
      <c r="C176" s="6" t="s">
        <v>59</v>
      </c>
      <c r="D176" s="5">
        <v>200</v>
      </c>
      <c r="E176" s="4">
        <v>190</v>
      </c>
      <c r="F176" s="4">
        <f>D176*E176</f>
        <v>38000</v>
      </c>
      <c r="G176" s="21"/>
      <c r="H176" s="8">
        <f t="shared" si="7"/>
        <v>0</v>
      </c>
    </row>
    <row r="177" spans="1:8" ht="14.25" x14ac:dyDescent="0.2">
      <c r="A177" s="35" t="s">
        <v>122</v>
      </c>
      <c r="B177" s="7" t="s">
        <v>60</v>
      </c>
      <c r="C177" s="6" t="s">
        <v>59</v>
      </c>
      <c r="D177" s="5">
        <v>800</v>
      </c>
      <c r="E177" s="4">
        <v>240</v>
      </c>
      <c r="F177" s="4">
        <f>D177*E177</f>
        <v>192000</v>
      </c>
      <c r="G177" s="21"/>
      <c r="H177" s="8">
        <f t="shared" si="7"/>
        <v>0</v>
      </c>
    </row>
    <row r="178" spans="1:8" ht="14.25" x14ac:dyDescent="0.2">
      <c r="A178" s="35" t="s">
        <v>121</v>
      </c>
      <c r="B178" s="7" t="s">
        <v>57</v>
      </c>
      <c r="C178" s="6"/>
      <c r="D178" s="5"/>
      <c r="E178" s="4"/>
      <c r="F178" s="4"/>
      <c r="G178" s="8"/>
      <c r="H178" s="8" t="str">
        <f t="shared" si="7"/>
        <v/>
      </c>
    </row>
    <row r="179" spans="1:8" ht="28.5" x14ac:dyDescent="0.2">
      <c r="A179" s="35" t="s">
        <v>120</v>
      </c>
      <c r="B179" s="6" t="s">
        <v>55</v>
      </c>
      <c r="C179" s="6" t="s">
        <v>54</v>
      </c>
      <c r="D179" s="5">
        <v>850</v>
      </c>
      <c r="E179" s="4">
        <v>10.18</v>
      </c>
      <c r="F179" s="4">
        <f>D179*E179</f>
        <v>8653</v>
      </c>
      <c r="G179" s="21"/>
      <c r="H179" s="8">
        <f t="shared" si="7"/>
        <v>0</v>
      </c>
    </row>
    <row r="180" spans="1:8" ht="15" x14ac:dyDescent="0.25">
      <c r="A180" s="34" t="s">
        <v>119</v>
      </c>
      <c r="B180" s="12" t="s">
        <v>118</v>
      </c>
      <c r="C180" s="7"/>
      <c r="D180" s="10"/>
      <c r="E180" s="9"/>
      <c r="F180" s="9"/>
      <c r="G180" s="8"/>
      <c r="H180" s="8" t="str">
        <f t="shared" si="7"/>
        <v/>
      </c>
    </row>
    <row r="181" spans="1:8" ht="14.25" x14ac:dyDescent="0.2">
      <c r="A181" s="34" t="s">
        <v>117</v>
      </c>
      <c r="B181" s="7" t="s">
        <v>50</v>
      </c>
      <c r="C181" s="7"/>
      <c r="D181" s="10"/>
      <c r="E181" s="9"/>
      <c r="F181" s="9"/>
      <c r="G181" s="8"/>
      <c r="H181" s="8" t="str">
        <f t="shared" si="7"/>
        <v/>
      </c>
    </row>
    <row r="182" spans="1:8" ht="14.25" x14ac:dyDescent="0.2">
      <c r="A182" s="34" t="s">
        <v>116</v>
      </c>
      <c r="B182" s="7" t="s">
        <v>50</v>
      </c>
      <c r="C182" s="7"/>
      <c r="D182" s="10"/>
      <c r="E182" s="9"/>
      <c r="F182" s="9"/>
      <c r="G182" s="8"/>
      <c r="H182" s="8" t="str">
        <f t="shared" si="7"/>
        <v/>
      </c>
    </row>
    <row r="183" spans="1:8" ht="14.25" x14ac:dyDescent="0.2">
      <c r="A183" s="34" t="s">
        <v>115</v>
      </c>
      <c r="B183" s="7" t="s">
        <v>114</v>
      </c>
      <c r="C183" s="7" t="s">
        <v>75</v>
      </c>
      <c r="D183" s="10"/>
      <c r="E183" s="9"/>
      <c r="F183" s="9"/>
      <c r="G183" s="8"/>
      <c r="H183" s="8" t="str">
        <f t="shared" si="7"/>
        <v/>
      </c>
    </row>
    <row r="184" spans="1:8" ht="14.25" x14ac:dyDescent="0.2">
      <c r="A184" s="35" t="s">
        <v>113</v>
      </c>
      <c r="B184" s="6" t="s">
        <v>112</v>
      </c>
      <c r="C184" s="6" t="s">
        <v>59</v>
      </c>
      <c r="D184" s="5">
        <v>3</v>
      </c>
      <c r="E184" s="4">
        <v>485</v>
      </c>
      <c r="F184" s="4">
        <f t="shared" ref="F184:F190" si="9">E184*D184</f>
        <v>1455</v>
      </c>
      <c r="G184" s="21"/>
      <c r="H184" s="8">
        <f t="shared" si="7"/>
        <v>0</v>
      </c>
    </row>
    <row r="185" spans="1:8" ht="14.25" x14ac:dyDescent="0.2">
      <c r="A185" s="35" t="s">
        <v>111</v>
      </c>
      <c r="B185" s="6" t="s">
        <v>110</v>
      </c>
      <c r="C185" s="6" t="s">
        <v>59</v>
      </c>
      <c r="D185" s="5">
        <v>4</v>
      </c>
      <c r="E185" s="4">
        <v>1260</v>
      </c>
      <c r="F185" s="4">
        <f t="shared" si="9"/>
        <v>5040</v>
      </c>
      <c r="G185" s="21"/>
      <c r="H185" s="8">
        <f t="shared" si="7"/>
        <v>0</v>
      </c>
    </row>
    <row r="186" spans="1:8" ht="14.25" x14ac:dyDescent="0.2">
      <c r="A186" s="35" t="s">
        <v>109</v>
      </c>
      <c r="B186" s="6" t="s">
        <v>108</v>
      </c>
      <c r="C186" s="6" t="s">
        <v>59</v>
      </c>
      <c r="D186" s="5">
        <v>8</v>
      </c>
      <c r="E186" s="4">
        <v>1240</v>
      </c>
      <c r="F186" s="4">
        <f t="shared" si="9"/>
        <v>9920</v>
      </c>
      <c r="G186" s="21"/>
      <c r="H186" s="8">
        <f t="shared" si="7"/>
        <v>0</v>
      </c>
    </row>
    <row r="187" spans="1:8" ht="14.25" x14ac:dyDescent="0.2">
      <c r="A187" s="35" t="s">
        <v>107</v>
      </c>
      <c r="B187" s="6" t="s">
        <v>106</v>
      </c>
      <c r="C187" s="6" t="s">
        <v>59</v>
      </c>
      <c r="D187" s="5">
        <v>6</v>
      </c>
      <c r="E187" s="4">
        <v>1040</v>
      </c>
      <c r="F187" s="4">
        <f t="shared" si="9"/>
        <v>6240</v>
      </c>
      <c r="G187" s="21"/>
      <c r="H187" s="8">
        <f t="shared" si="7"/>
        <v>0</v>
      </c>
    </row>
    <row r="188" spans="1:8" ht="28.5" x14ac:dyDescent="0.2">
      <c r="A188" s="35" t="s">
        <v>105</v>
      </c>
      <c r="B188" s="6" t="s">
        <v>104</v>
      </c>
      <c r="C188" s="6" t="s">
        <v>59</v>
      </c>
      <c r="D188" s="5">
        <v>2.5</v>
      </c>
      <c r="E188" s="4">
        <v>1220</v>
      </c>
      <c r="F188" s="4">
        <f t="shared" si="9"/>
        <v>3050</v>
      </c>
      <c r="G188" s="21"/>
      <c r="H188" s="8">
        <f t="shared" si="7"/>
        <v>0</v>
      </c>
    </row>
    <row r="189" spans="1:8" ht="14.25" x14ac:dyDescent="0.2">
      <c r="A189" s="35" t="s">
        <v>103</v>
      </c>
      <c r="B189" s="6" t="s">
        <v>44</v>
      </c>
      <c r="C189" s="6" t="s">
        <v>59</v>
      </c>
      <c r="D189" s="5">
        <f>D185+D186+D187+D188</f>
        <v>20.5</v>
      </c>
      <c r="E189" s="4">
        <v>33</v>
      </c>
      <c r="F189" s="4">
        <f t="shared" si="9"/>
        <v>676.5</v>
      </c>
      <c r="G189" s="21"/>
      <c r="H189" s="8">
        <f t="shared" si="7"/>
        <v>0</v>
      </c>
    </row>
    <row r="190" spans="1:8" ht="42.75" x14ac:dyDescent="0.2">
      <c r="A190" s="35" t="s">
        <v>102</v>
      </c>
      <c r="B190" s="6" t="s">
        <v>101</v>
      </c>
      <c r="C190" s="6" t="s">
        <v>59</v>
      </c>
      <c r="D190" s="5">
        <f>D189</f>
        <v>20.5</v>
      </c>
      <c r="E190" s="4">
        <v>115</v>
      </c>
      <c r="F190" s="4">
        <f t="shared" si="9"/>
        <v>2357.5</v>
      </c>
      <c r="G190" s="21"/>
      <c r="H190" s="8">
        <f t="shared" si="7"/>
        <v>0</v>
      </c>
    </row>
    <row r="191" spans="1:8" ht="14.25" x14ac:dyDescent="0.2">
      <c r="A191" s="35" t="s">
        <v>100</v>
      </c>
      <c r="B191" s="6" t="s">
        <v>99</v>
      </c>
      <c r="C191" s="6" t="s">
        <v>75</v>
      </c>
      <c r="D191" s="5"/>
      <c r="E191" s="4"/>
      <c r="F191" s="4"/>
      <c r="G191" s="8"/>
      <c r="H191" s="8" t="str">
        <f t="shared" si="7"/>
        <v/>
      </c>
    </row>
    <row r="192" spans="1:8" ht="28.5" x14ac:dyDescent="0.2">
      <c r="A192" s="35" t="s">
        <v>98</v>
      </c>
      <c r="B192" s="6" t="s">
        <v>40</v>
      </c>
      <c r="C192" s="6" t="s">
        <v>39</v>
      </c>
      <c r="D192" s="5">
        <v>2</v>
      </c>
      <c r="E192" s="4">
        <v>4610</v>
      </c>
      <c r="F192" s="4">
        <f>E192*D192</f>
        <v>9220</v>
      </c>
      <c r="G192" s="21"/>
      <c r="H192" s="8">
        <f t="shared" si="7"/>
        <v>0</v>
      </c>
    </row>
    <row r="193" spans="1:8" ht="14.25" x14ac:dyDescent="0.2">
      <c r="A193" s="35" t="s">
        <v>97</v>
      </c>
      <c r="B193" s="6" t="s">
        <v>95</v>
      </c>
      <c r="C193" s="6"/>
      <c r="D193" s="5"/>
      <c r="E193" s="4"/>
      <c r="F193" s="4"/>
      <c r="G193" s="8"/>
      <c r="H193" s="8" t="str">
        <f t="shared" si="7"/>
        <v/>
      </c>
    </row>
    <row r="194" spans="1:8" ht="14.25" x14ac:dyDescent="0.2">
      <c r="A194" s="35" t="s">
        <v>96</v>
      </c>
      <c r="B194" s="6" t="s">
        <v>95</v>
      </c>
      <c r="C194" s="6"/>
      <c r="D194" s="5"/>
      <c r="E194" s="4"/>
      <c r="F194" s="4"/>
      <c r="G194" s="8"/>
      <c r="H194" s="8" t="str">
        <f t="shared" si="7"/>
        <v/>
      </c>
    </row>
    <row r="195" spans="1:8" ht="42.75" x14ac:dyDescent="0.2">
      <c r="A195" s="35" t="s">
        <v>94</v>
      </c>
      <c r="B195" s="6" t="s">
        <v>93</v>
      </c>
      <c r="C195" s="6" t="s">
        <v>70</v>
      </c>
      <c r="D195" s="5">
        <v>25</v>
      </c>
      <c r="E195" s="4">
        <v>53</v>
      </c>
      <c r="F195" s="4">
        <f>E195*D195</f>
        <v>1325</v>
      </c>
      <c r="G195" s="21"/>
      <c r="H195" s="8">
        <f t="shared" si="7"/>
        <v>0</v>
      </c>
    </row>
    <row r="196" spans="1:8" ht="71.25" x14ac:dyDescent="0.2">
      <c r="A196" s="35" t="s">
        <v>92</v>
      </c>
      <c r="B196" s="6" t="s">
        <v>91</v>
      </c>
      <c r="C196" s="6" t="s">
        <v>70</v>
      </c>
      <c r="D196" s="5">
        <v>25</v>
      </c>
      <c r="E196" s="4">
        <v>87</v>
      </c>
      <c r="F196" s="4">
        <f>E196*D196</f>
        <v>2175</v>
      </c>
      <c r="G196" s="21"/>
      <c r="H196" s="8">
        <f t="shared" si="7"/>
        <v>0</v>
      </c>
    </row>
    <row r="197" spans="1:8" ht="14.25" x14ac:dyDescent="0.2">
      <c r="A197" s="35">
        <v>5.51</v>
      </c>
      <c r="B197" s="6" t="s">
        <v>90</v>
      </c>
      <c r="C197" s="6"/>
      <c r="D197" s="5"/>
      <c r="E197" s="4"/>
      <c r="F197" s="4"/>
      <c r="G197" s="8"/>
      <c r="H197" s="8" t="str">
        <f t="shared" si="7"/>
        <v/>
      </c>
    </row>
    <row r="198" spans="1:8" ht="14.25" x14ac:dyDescent="0.2">
      <c r="A198" s="35" t="s">
        <v>89</v>
      </c>
      <c r="B198" s="6" t="s">
        <v>88</v>
      </c>
      <c r="C198" s="6"/>
      <c r="D198" s="5"/>
      <c r="E198" s="4"/>
      <c r="F198" s="4"/>
      <c r="G198" s="8"/>
      <c r="H198" s="8" t="str">
        <f t="shared" si="7"/>
        <v/>
      </c>
    </row>
    <row r="199" spans="1:8" ht="14.25" x14ac:dyDescent="0.2">
      <c r="A199" s="35" t="s">
        <v>87</v>
      </c>
      <c r="B199" s="6" t="s">
        <v>86</v>
      </c>
      <c r="C199" s="6" t="s">
        <v>75</v>
      </c>
      <c r="D199" s="5"/>
      <c r="E199" s="4"/>
      <c r="F199" s="4"/>
      <c r="G199" s="8"/>
      <c r="H199" s="8" t="str">
        <f t="shared" ref="H199:H239" si="10">IF(D199="","",G199*D199)</f>
        <v/>
      </c>
    </row>
    <row r="200" spans="1:8" ht="14.25" x14ac:dyDescent="0.2">
      <c r="A200" s="35" t="s">
        <v>85</v>
      </c>
      <c r="B200" s="6" t="s">
        <v>84</v>
      </c>
      <c r="C200" s="6" t="s">
        <v>59</v>
      </c>
      <c r="D200" s="5">
        <v>4</v>
      </c>
      <c r="E200" s="4">
        <v>165</v>
      </c>
      <c r="F200" s="4">
        <f>E200*D200</f>
        <v>660</v>
      </c>
      <c r="G200" s="21"/>
      <c r="H200" s="8">
        <f t="shared" si="10"/>
        <v>0</v>
      </c>
    </row>
    <row r="201" spans="1:8" ht="14.25" x14ac:dyDescent="0.2">
      <c r="A201" s="35" t="s">
        <v>83</v>
      </c>
      <c r="B201" s="6" t="s">
        <v>82</v>
      </c>
      <c r="C201" s="6"/>
      <c r="D201" s="5"/>
      <c r="E201" s="4"/>
      <c r="F201" s="4"/>
      <c r="G201" s="8"/>
      <c r="H201" s="8" t="str">
        <f t="shared" si="10"/>
        <v/>
      </c>
    </row>
    <row r="202" spans="1:8" ht="14.25" x14ac:dyDescent="0.2">
      <c r="A202" s="35" t="s">
        <v>81</v>
      </c>
      <c r="B202" s="6" t="s">
        <v>80</v>
      </c>
      <c r="C202" s="6" t="s">
        <v>75</v>
      </c>
      <c r="D202" s="5"/>
      <c r="E202" s="4"/>
      <c r="F202" s="4"/>
      <c r="G202" s="8"/>
      <c r="H202" s="8" t="str">
        <f t="shared" si="10"/>
        <v/>
      </c>
    </row>
    <row r="203" spans="1:8" ht="14.25" x14ac:dyDescent="0.2">
      <c r="A203" s="35" t="s">
        <v>79</v>
      </c>
      <c r="B203" s="6" t="s">
        <v>78</v>
      </c>
      <c r="C203" s="6" t="s">
        <v>59</v>
      </c>
      <c r="D203" s="5">
        <v>80</v>
      </c>
      <c r="E203" s="4">
        <v>58</v>
      </c>
      <c r="F203" s="4">
        <f>E203*D203</f>
        <v>4640</v>
      </c>
      <c r="G203" s="21"/>
      <c r="H203" s="8">
        <f t="shared" si="10"/>
        <v>0</v>
      </c>
    </row>
    <row r="204" spans="1:8" ht="14.25" x14ac:dyDescent="0.2">
      <c r="A204" s="35" t="s">
        <v>77</v>
      </c>
      <c r="B204" s="6" t="s">
        <v>76</v>
      </c>
      <c r="C204" s="6" t="s">
        <v>75</v>
      </c>
      <c r="D204" s="5"/>
      <c r="E204" s="4"/>
      <c r="F204" s="4"/>
      <c r="G204" s="8"/>
      <c r="H204" s="8" t="str">
        <f t="shared" si="10"/>
        <v/>
      </c>
    </row>
    <row r="205" spans="1:8" ht="14.25" x14ac:dyDescent="0.2">
      <c r="A205" s="35" t="s">
        <v>74</v>
      </c>
      <c r="B205" s="6" t="s">
        <v>73</v>
      </c>
      <c r="C205" s="6" t="s">
        <v>59</v>
      </c>
      <c r="D205" s="5">
        <v>40</v>
      </c>
      <c r="E205" s="4">
        <v>19.399999999999999</v>
      </c>
      <c r="F205" s="4">
        <f>E205*D205</f>
        <v>776</v>
      </c>
      <c r="G205" s="21"/>
      <c r="H205" s="8">
        <f t="shared" si="10"/>
        <v>0</v>
      </c>
    </row>
    <row r="206" spans="1:8" ht="14.25" x14ac:dyDescent="0.2">
      <c r="A206" s="35" t="s">
        <v>72</v>
      </c>
      <c r="B206" s="6" t="s">
        <v>71</v>
      </c>
      <c r="C206" s="6" t="s">
        <v>70</v>
      </c>
      <c r="D206" s="5">
        <v>90</v>
      </c>
      <c r="E206" s="4">
        <v>6.3</v>
      </c>
      <c r="F206" s="4">
        <f>E206*D206</f>
        <v>567</v>
      </c>
      <c r="G206" s="21"/>
      <c r="H206" s="8">
        <f t="shared" si="10"/>
        <v>0</v>
      </c>
    </row>
    <row r="207" spans="1:8" ht="14.25" x14ac:dyDescent="0.2">
      <c r="A207" s="35" t="s">
        <v>69</v>
      </c>
      <c r="B207" s="6" t="s">
        <v>68</v>
      </c>
      <c r="C207" s="6" t="s">
        <v>59</v>
      </c>
      <c r="D207" s="5">
        <v>80</v>
      </c>
      <c r="E207" s="4">
        <v>61</v>
      </c>
      <c r="F207" s="4">
        <f>E207*D207</f>
        <v>4880</v>
      </c>
      <c r="G207" s="21"/>
      <c r="H207" s="8">
        <f t="shared" si="10"/>
        <v>0</v>
      </c>
    </row>
    <row r="208" spans="1:8" ht="14.25" x14ac:dyDescent="0.2">
      <c r="A208" s="35" t="s">
        <v>67</v>
      </c>
      <c r="B208" s="7" t="s">
        <v>66</v>
      </c>
      <c r="C208" s="6"/>
      <c r="D208" s="5"/>
      <c r="E208" s="4"/>
      <c r="F208" s="4"/>
      <c r="G208" s="8"/>
      <c r="H208" s="8" t="str">
        <f t="shared" si="10"/>
        <v/>
      </c>
    </row>
    <row r="209" spans="1:8" ht="28.5" x14ac:dyDescent="0.2">
      <c r="A209" s="35" t="s">
        <v>65</v>
      </c>
      <c r="B209" s="6" t="s">
        <v>64</v>
      </c>
      <c r="C209" s="6" t="s">
        <v>54</v>
      </c>
      <c r="D209" s="5">
        <v>18</v>
      </c>
      <c r="E209" s="4">
        <v>1820</v>
      </c>
      <c r="F209" s="4">
        <f>D209*E209</f>
        <v>32760</v>
      </c>
      <c r="G209" s="21"/>
      <c r="H209" s="8">
        <f t="shared" si="10"/>
        <v>0</v>
      </c>
    </row>
    <row r="210" spans="1:8" ht="42.75" x14ac:dyDescent="0.2">
      <c r="A210" s="35" t="s">
        <v>63</v>
      </c>
      <c r="B210" s="6" t="s">
        <v>62</v>
      </c>
      <c r="C210" s="6" t="s">
        <v>59</v>
      </c>
      <c r="D210" s="5">
        <v>150</v>
      </c>
      <c r="E210" s="4">
        <v>190</v>
      </c>
      <c r="F210" s="4">
        <f>D210*E210</f>
        <v>28500</v>
      </c>
      <c r="G210" s="21"/>
      <c r="H210" s="8">
        <f t="shared" si="10"/>
        <v>0</v>
      </c>
    </row>
    <row r="211" spans="1:8" ht="14.25" x14ac:dyDescent="0.2">
      <c r="A211" s="35" t="s">
        <v>61</v>
      </c>
      <c r="B211" s="6" t="s">
        <v>60</v>
      </c>
      <c r="C211" s="6" t="s">
        <v>59</v>
      </c>
      <c r="D211" s="5">
        <v>300</v>
      </c>
      <c r="E211" s="4">
        <v>240</v>
      </c>
      <c r="F211" s="4">
        <f>D211*E211</f>
        <v>72000</v>
      </c>
      <c r="G211" s="21"/>
      <c r="H211" s="8">
        <f t="shared" si="10"/>
        <v>0</v>
      </c>
    </row>
    <row r="212" spans="1:8" ht="14.25" x14ac:dyDescent="0.2">
      <c r="A212" s="35" t="s">
        <v>58</v>
      </c>
      <c r="B212" s="7" t="s">
        <v>57</v>
      </c>
      <c r="C212" s="6"/>
      <c r="D212" s="5"/>
      <c r="E212" s="4"/>
      <c r="F212" s="4"/>
      <c r="G212" s="8"/>
      <c r="H212" s="8" t="str">
        <f t="shared" si="10"/>
        <v/>
      </c>
    </row>
    <row r="213" spans="1:8" ht="28.5" x14ac:dyDescent="0.2">
      <c r="A213" s="35" t="s">
        <v>56</v>
      </c>
      <c r="B213" s="6" t="s">
        <v>55</v>
      </c>
      <c r="C213" s="6" t="s">
        <v>54</v>
      </c>
      <c r="D213" s="5">
        <v>330</v>
      </c>
      <c r="E213" s="4">
        <v>10.18</v>
      </c>
      <c r="F213" s="4">
        <f>D213*E213</f>
        <v>3359.4</v>
      </c>
      <c r="G213" s="21"/>
      <c r="H213" s="8">
        <f t="shared" si="10"/>
        <v>0</v>
      </c>
    </row>
    <row r="214" spans="1:8" ht="15" x14ac:dyDescent="0.25">
      <c r="A214" s="40" t="s">
        <v>53</v>
      </c>
      <c r="B214" s="12" t="s">
        <v>52</v>
      </c>
      <c r="C214" s="1"/>
      <c r="D214" s="1"/>
      <c r="E214" s="1"/>
      <c r="F214" s="2"/>
      <c r="G214" s="8"/>
      <c r="H214" s="8" t="str">
        <f t="shared" si="10"/>
        <v/>
      </c>
    </row>
    <row r="215" spans="1:8" ht="14.25" x14ac:dyDescent="0.2">
      <c r="A215" s="41">
        <v>6.02</v>
      </c>
      <c r="B215" s="7" t="s">
        <v>50</v>
      </c>
      <c r="C215" s="10"/>
      <c r="D215" s="9"/>
      <c r="E215" s="9"/>
      <c r="F215" s="11"/>
      <c r="G215" s="8"/>
      <c r="H215" s="8" t="str">
        <f t="shared" si="10"/>
        <v/>
      </c>
    </row>
    <row r="216" spans="1:8" ht="14.25" x14ac:dyDescent="0.2">
      <c r="A216" s="42" t="s">
        <v>51</v>
      </c>
      <c r="B216" s="7" t="s">
        <v>50</v>
      </c>
      <c r="C216" s="10"/>
      <c r="D216" s="9"/>
      <c r="E216" s="9"/>
      <c r="F216" s="11"/>
      <c r="G216" s="8"/>
      <c r="H216" s="8" t="str">
        <f t="shared" si="10"/>
        <v/>
      </c>
    </row>
    <row r="217" spans="1:8" ht="14.25" x14ac:dyDescent="0.2">
      <c r="A217" s="6" t="s">
        <v>49</v>
      </c>
      <c r="B217" s="7" t="s">
        <v>48</v>
      </c>
      <c r="C217" s="5" t="s">
        <v>26</v>
      </c>
      <c r="D217" s="4">
        <v>2.5</v>
      </c>
      <c r="E217" s="4">
        <v>485</v>
      </c>
      <c r="F217" s="3">
        <f>E217*D217</f>
        <v>1212.5</v>
      </c>
      <c r="G217" s="21"/>
      <c r="H217" s="8">
        <f t="shared" si="10"/>
        <v>0</v>
      </c>
    </row>
    <row r="218" spans="1:8" ht="14.25" x14ac:dyDescent="0.2">
      <c r="A218" s="6" t="s">
        <v>47</v>
      </c>
      <c r="B218" s="7" t="s">
        <v>46</v>
      </c>
      <c r="C218" s="5" t="s">
        <v>32</v>
      </c>
      <c r="D218" s="4">
        <v>10</v>
      </c>
      <c r="E218" s="4">
        <v>1020</v>
      </c>
      <c r="F218" s="3">
        <f>E218*D218</f>
        <v>10200</v>
      </c>
      <c r="G218" s="21"/>
      <c r="H218" s="8">
        <f t="shared" si="10"/>
        <v>0</v>
      </c>
    </row>
    <row r="219" spans="1:8" ht="14.25" x14ac:dyDescent="0.2">
      <c r="A219" s="6" t="s">
        <v>45</v>
      </c>
      <c r="B219" s="7" t="s">
        <v>44</v>
      </c>
      <c r="C219" s="5" t="s">
        <v>26</v>
      </c>
      <c r="D219" s="4">
        <v>10</v>
      </c>
      <c r="E219" s="4">
        <v>33</v>
      </c>
      <c r="F219" s="3">
        <f>E219*D219</f>
        <v>330</v>
      </c>
      <c r="G219" s="21"/>
      <c r="H219" s="8">
        <f t="shared" si="10"/>
        <v>0</v>
      </c>
    </row>
    <row r="220" spans="1:8" ht="14.25" x14ac:dyDescent="0.2">
      <c r="A220" s="6" t="s">
        <v>43</v>
      </c>
      <c r="B220" s="7" t="s">
        <v>42</v>
      </c>
      <c r="C220" s="5" t="s">
        <v>32</v>
      </c>
      <c r="D220" s="4">
        <v>75</v>
      </c>
      <c r="E220" s="4">
        <v>295</v>
      </c>
      <c r="F220" s="3">
        <f>E220*D220</f>
        <v>22125</v>
      </c>
      <c r="G220" s="21"/>
      <c r="H220" s="8">
        <f t="shared" si="10"/>
        <v>0</v>
      </c>
    </row>
    <row r="221" spans="1:8" ht="28.5" x14ac:dyDescent="0.2">
      <c r="A221" s="39" t="s">
        <v>41</v>
      </c>
      <c r="B221" s="7" t="s">
        <v>40</v>
      </c>
      <c r="C221" s="6" t="s">
        <v>39</v>
      </c>
      <c r="D221" s="4">
        <v>0.5</v>
      </c>
      <c r="E221" s="4">
        <v>4610</v>
      </c>
      <c r="F221" s="3">
        <f>E221*D221</f>
        <v>2305</v>
      </c>
      <c r="G221" s="21"/>
      <c r="H221" s="8">
        <f t="shared" si="10"/>
        <v>0</v>
      </c>
    </row>
    <row r="222" spans="1:8" ht="14.25" x14ac:dyDescent="0.2">
      <c r="A222" s="7" t="s">
        <v>38</v>
      </c>
      <c r="B222" s="7" t="s">
        <v>37</v>
      </c>
      <c r="C222" s="10"/>
      <c r="D222" s="9"/>
      <c r="E222" s="9"/>
      <c r="F222" s="8"/>
      <c r="G222" s="8"/>
      <c r="H222" s="8" t="str">
        <f t="shared" si="10"/>
        <v/>
      </c>
    </row>
    <row r="223" spans="1:8" ht="14.25" x14ac:dyDescent="0.2">
      <c r="A223" s="6" t="s">
        <v>36</v>
      </c>
      <c r="B223" s="7" t="s">
        <v>35</v>
      </c>
      <c r="C223" s="5" t="s">
        <v>32</v>
      </c>
      <c r="D223" s="4">
        <v>500</v>
      </c>
      <c r="E223" s="4">
        <v>17.3</v>
      </c>
      <c r="F223" s="3">
        <f>E223*D223</f>
        <v>8650</v>
      </c>
      <c r="G223" s="21"/>
      <c r="H223" s="8">
        <f t="shared" si="10"/>
        <v>0</v>
      </c>
    </row>
    <row r="224" spans="1:8" ht="14.25" x14ac:dyDescent="0.2">
      <c r="A224" s="6" t="s">
        <v>34</v>
      </c>
      <c r="B224" s="7" t="s">
        <v>33</v>
      </c>
      <c r="C224" s="5" t="s">
        <v>32</v>
      </c>
      <c r="D224" s="4">
        <v>75</v>
      </c>
      <c r="E224" s="4">
        <v>165</v>
      </c>
      <c r="F224" s="3">
        <f>E224*D224</f>
        <v>12375</v>
      </c>
      <c r="G224" s="21"/>
      <c r="H224" s="8">
        <f t="shared" si="10"/>
        <v>0</v>
      </c>
    </row>
    <row r="225" spans="1:8" ht="28.5" x14ac:dyDescent="0.2">
      <c r="A225" s="6" t="s">
        <v>31</v>
      </c>
      <c r="B225" s="7" t="s">
        <v>30</v>
      </c>
      <c r="C225" s="5" t="s">
        <v>29</v>
      </c>
      <c r="D225" s="4">
        <v>150</v>
      </c>
      <c r="E225" s="4">
        <v>7.6</v>
      </c>
      <c r="F225" s="3">
        <f>E225*D225</f>
        <v>1140</v>
      </c>
      <c r="G225" s="21"/>
      <c r="H225" s="8">
        <f t="shared" si="10"/>
        <v>0</v>
      </c>
    </row>
    <row r="226" spans="1:8" ht="14.25" x14ac:dyDescent="0.2">
      <c r="A226" s="6" t="s">
        <v>28</v>
      </c>
      <c r="B226" s="7" t="s">
        <v>27</v>
      </c>
      <c r="C226" s="5" t="s">
        <v>26</v>
      </c>
      <c r="D226" s="4">
        <v>500</v>
      </c>
      <c r="E226" s="4">
        <v>4.5999999999999996</v>
      </c>
      <c r="F226" s="3">
        <f>E226*D226</f>
        <v>2300</v>
      </c>
      <c r="G226" s="21"/>
      <c r="H226" s="8">
        <f t="shared" si="10"/>
        <v>0</v>
      </c>
    </row>
    <row r="227" spans="1:8" ht="14.25" x14ac:dyDescent="0.2">
      <c r="A227" s="7" t="s">
        <v>25</v>
      </c>
      <c r="B227" s="7" t="s">
        <v>24</v>
      </c>
      <c r="C227" s="10"/>
      <c r="D227" s="9"/>
      <c r="E227" s="9"/>
      <c r="F227" s="8"/>
      <c r="G227" s="8"/>
      <c r="H227" s="8" t="str">
        <f t="shared" si="10"/>
        <v/>
      </c>
    </row>
    <row r="228" spans="1:8" ht="14.25" x14ac:dyDescent="0.2">
      <c r="A228" s="7" t="s">
        <v>23</v>
      </c>
      <c r="B228" s="7" t="s">
        <v>22</v>
      </c>
      <c r="C228" s="10"/>
      <c r="D228" s="9"/>
      <c r="E228" s="9"/>
      <c r="F228" s="8"/>
      <c r="G228" s="8"/>
      <c r="H228" s="8" t="str">
        <f t="shared" si="10"/>
        <v/>
      </c>
    </row>
    <row r="229" spans="1:8" ht="42.75" x14ac:dyDescent="0.2">
      <c r="A229" s="6" t="s">
        <v>21</v>
      </c>
      <c r="B229" s="7" t="s">
        <v>20</v>
      </c>
      <c r="C229" s="5" t="s">
        <v>10</v>
      </c>
      <c r="D229" s="4">
        <v>10</v>
      </c>
      <c r="E229" s="4">
        <v>595</v>
      </c>
      <c r="F229" s="3">
        <f t="shared" ref="F229:F239" si="11">E229*D229</f>
        <v>5950</v>
      </c>
      <c r="G229" s="21"/>
      <c r="H229" s="8">
        <f t="shared" si="10"/>
        <v>0</v>
      </c>
    </row>
    <row r="230" spans="1:8" ht="42.75" x14ac:dyDescent="0.2">
      <c r="A230" s="6" t="s">
        <v>19</v>
      </c>
      <c r="B230" s="6" t="s">
        <v>18</v>
      </c>
      <c r="C230" s="5" t="s">
        <v>10</v>
      </c>
      <c r="D230" s="4">
        <v>55</v>
      </c>
      <c r="E230" s="4">
        <v>1460</v>
      </c>
      <c r="F230" s="3">
        <f t="shared" si="11"/>
        <v>80300</v>
      </c>
      <c r="G230" s="21"/>
      <c r="H230" s="8">
        <f t="shared" si="10"/>
        <v>0</v>
      </c>
    </row>
    <row r="231" spans="1:8" ht="28.5" x14ac:dyDescent="0.2">
      <c r="A231" s="6" t="s">
        <v>17</v>
      </c>
      <c r="B231" s="6" t="s">
        <v>16</v>
      </c>
      <c r="C231" s="5" t="s">
        <v>3</v>
      </c>
      <c r="D231" s="4">
        <v>1</v>
      </c>
      <c r="E231" s="4">
        <v>21070</v>
      </c>
      <c r="F231" s="3">
        <f t="shared" si="11"/>
        <v>21070</v>
      </c>
      <c r="G231" s="21"/>
      <c r="H231" s="8">
        <f t="shared" si="10"/>
        <v>0</v>
      </c>
    </row>
    <row r="232" spans="1:8" ht="28.5" x14ac:dyDescent="0.2">
      <c r="A232" s="6" t="s">
        <v>15</v>
      </c>
      <c r="B232" s="6" t="s">
        <v>14</v>
      </c>
      <c r="C232" s="5" t="s">
        <v>10</v>
      </c>
      <c r="D232" s="4">
        <v>150</v>
      </c>
      <c r="E232" s="4">
        <v>1694</v>
      </c>
      <c r="F232" s="3">
        <f t="shared" si="11"/>
        <v>254100</v>
      </c>
      <c r="G232" s="21"/>
      <c r="H232" s="8">
        <f t="shared" si="10"/>
        <v>0</v>
      </c>
    </row>
    <row r="233" spans="1:8" ht="28.5" x14ac:dyDescent="0.2">
      <c r="A233" s="6" t="s">
        <v>12</v>
      </c>
      <c r="B233" s="6" t="s">
        <v>11</v>
      </c>
      <c r="C233" s="5" t="s">
        <v>10</v>
      </c>
      <c r="D233" s="4">
        <v>150</v>
      </c>
      <c r="E233" s="4">
        <v>3.8</v>
      </c>
      <c r="F233" s="3">
        <f t="shared" si="11"/>
        <v>570</v>
      </c>
      <c r="G233" s="21"/>
      <c r="H233" s="8">
        <f t="shared" si="10"/>
        <v>0</v>
      </c>
    </row>
    <row r="234" spans="1:8" ht="28.5" x14ac:dyDescent="0.2">
      <c r="A234" s="6" t="s">
        <v>9</v>
      </c>
      <c r="B234" s="6" t="s">
        <v>8</v>
      </c>
      <c r="C234" s="5" t="s">
        <v>3</v>
      </c>
      <c r="D234" s="4">
        <v>2</v>
      </c>
      <c r="E234" s="4">
        <v>7470</v>
      </c>
      <c r="F234" s="3">
        <f t="shared" si="11"/>
        <v>14940</v>
      </c>
      <c r="G234" s="21"/>
      <c r="H234" s="8">
        <f t="shared" si="10"/>
        <v>0</v>
      </c>
    </row>
    <row r="235" spans="1:8" ht="28.5" x14ac:dyDescent="0.2">
      <c r="A235" s="6" t="s">
        <v>7</v>
      </c>
      <c r="B235" s="6" t="s">
        <v>6</v>
      </c>
      <c r="C235" s="5" t="s">
        <v>3</v>
      </c>
      <c r="D235" s="4">
        <v>1</v>
      </c>
      <c r="E235" s="4">
        <v>25000</v>
      </c>
      <c r="F235" s="3">
        <f t="shared" si="11"/>
        <v>25000</v>
      </c>
      <c r="G235" s="21"/>
      <c r="H235" s="8">
        <f t="shared" si="10"/>
        <v>0</v>
      </c>
    </row>
    <row r="236" spans="1:8" ht="42.75" x14ac:dyDescent="0.2">
      <c r="A236" s="6" t="s">
        <v>5</v>
      </c>
      <c r="B236" s="6" t="s">
        <v>4</v>
      </c>
      <c r="C236" s="5" t="s">
        <v>3</v>
      </c>
      <c r="D236" s="4">
        <v>1</v>
      </c>
      <c r="E236" s="4">
        <v>3400</v>
      </c>
      <c r="F236" s="3">
        <f t="shared" si="11"/>
        <v>3400</v>
      </c>
      <c r="G236" s="21"/>
      <c r="H236" s="8">
        <f t="shared" si="10"/>
        <v>0</v>
      </c>
    </row>
    <row r="237" spans="1:8" ht="14.25" x14ac:dyDescent="0.2">
      <c r="A237" s="6" t="s">
        <v>447</v>
      </c>
      <c r="B237" s="6" t="s">
        <v>448</v>
      </c>
      <c r="C237" s="5"/>
      <c r="D237" s="4"/>
      <c r="E237" s="4"/>
      <c r="F237" s="3"/>
      <c r="G237" s="8"/>
      <c r="H237" s="8"/>
    </row>
    <row r="238" spans="1:8" ht="28.5" x14ac:dyDescent="0.2">
      <c r="A238" s="6" t="s">
        <v>2</v>
      </c>
      <c r="B238" s="6" t="s">
        <v>1</v>
      </c>
      <c r="C238" s="5" t="s">
        <v>0</v>
      </c>
      <c r="D238" s="4">
        <v>2</v>
      </c>
      <c r="E238" s="4">
        <v>930</v>
      </c>
      <c r="F238" s="3">
        <f t="shared" si="11"/>
        <v>1860</v>
      </c>
      <c r="G238" s="21"/>
      <c r="H238" s="8">
        <f t="shared" si="10"/>
        <v>0</v>
      </c>
    </row>
    <row r="239" spans="1:8" ht="28.5" x14ac:dyDescent="0.2">
      <c r="A239" s="6" t="s">
        <v>450</v>
      </c>
      <c r="B239" s="6" t="s">
        <v>449</v>
      </c>
      <c r="C239" s="5" t="s">
        <v>13</v>
      </c>
      <c r="D239" s="4">
        <v>55</v>
      </c>
      <c r="E239" s="4">
        <v>225</v>
      </c>
      <c r="F239" s="3">
        <f t="shared" si="11"/>
        <v>12375</v>
      </c>
      <c r="G239" s="21"/>
      <c r="H239" s="8">
        <f t="shared" si="10"/>
        <v>0</v>
      </c>
    </row>
    <row r="240" spans="1:8" ht="15.75" x14ac:dyDescent="0.2">
      <c r="B240" s="26" t="s">
        <v>441</v>
      </c>
      <c r="C240" s="27"/>
      <c r="D240" s="27"/>
      <c r="E240" s="27"/>
      <c r="F240" s="28">
        <f>SUM(F3:F239)</f>
        <v>5599641.9500000002</v>
      </c>
      <c r="H240" s="28">
        <f>SUM(H3:H239)</f>
        <v>0</v>
      </c>
    </row>
    <row r="241" spans="2:8" ht="15.75" x14ac:dyDescent="0.2">
      <c r="B241" s="26" t="s">
        <v>442</v>
      </c>
      <c r="C241" s="27"/>
      <c r="D241" s="27"/>
      <c r="E241" s="27"/>
      <c r="F241" s="28">
        <f>F240*1.17</f>
        <v>6551581.0814999994</v>
      </c>
      <c r="H241" s="28">
        <f>H240*1.17</f>
        <v>0</v>
      </c>
    </row>
  </sheetData>
  <sheetProtection algorithmName="SHA-512" hashValue="nIX153e5Zj+gukK0nukwzGSNvihfL1Y9Wd2I/6BOHyNPluuh13ufWjwJbLs95zGX3GCX3k38mGRxzQeiQeaYzg==" saltValue="Ci97iH3BL64Be2A3viBC9A==" spinCount="100000" sheet="1" objects="1" scenarios="1" selectLockedCells="1"/>
  <mergeCells count="1">
    <mergeCell ref="A1:F1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חדש</vt:lpstr>
      <vt:lpstr>חדש!WPrint_Area_W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Shlomi Gantz</dc:creator>
  <cp:lastModifiedBy>Avishay Mashiah</cp:lastModifiedBy>
  <dcterms:created xsi:type="dcterms:W3CDTF">2023-01-23T06:28:48Z</dcterms:created>
  <dcterms:modified xsi:type="dcterms:W3CDTF">2023-06-01T11:57:51Z</dcterms:modified>
</cp:coreProperties>
</file>